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90" windowWidth="15135" windowHeight="8790"/>
  </bookViews>
  <sheets>
    <sheet name="Лист1" sheetId="1" r:id="rId1"/>
    <sheet name="для Светы" sheetId="2" r:id="rId2"/>
    <sheet name="черновик" sheetId="3" r:id="rId3"/>
  </sheets>
  <calcPr calcId="144525"/>
</workbook>
</file>

<file path=xl/calcChain.xml><?xml version="1.0" encoding="utf-8"?>
<calcChain xmlns="http://schemas.openxmlformats.org/spreadsheetml/2006/main">
  <c r="L29" i="3" l="1"/>
  <c r="K29" i="3"/>
  <c r="N28" i="3"/>
  <c r="N23" i="3"/>
  <c r="O23" i="3" s="1"/>
  <c r="M22" i="3"/>
  <c r="M25" i="3" s="1"/>
  <c r="L22" i="3"/>
  <c r="L25" i="3" s="1"/>
  <c r="K22" i="3"/>
  <c r="K25" i="3" s="1"/>
  <c r="J22" i="3"/>
  <c r="J29" i="3" s="1"/>
  <c r="I22" i="3"/>
  <c r="I25" i="3" s="1"/>
  <c r="H22" i="3"/>
  <c r="H25" i="3" s="1"/>
  <c r="G22" i="3"/>
  <c r="G25" i="3" s="1"/>
  <c r="E22" i="3"/>
  <c r="E25" i="3" s="1"/>
  <c r="D22" i="3"/>
  <c r="D25" i="3" s="1"/>
  <c r="C22" i="3"/>
  <c r="C25" i="3" s="1"/>
  <c r="B22" i="3"/>
  <c r="B25" i="3" s="1"/>
  <c r="F21" i="3"/>
  <c r="N21" i="3" s="1"/>
  <c r="O21" i="3" s="1"/>
  <c r="F20" i="3"/>
  <c r="N20" i="3" s="1"/>
  <c r="O20" i="3" s="1"/>
  <c r="N19" i="3"/>
  <c r="O19" i="3" s="1"/>
  <c r="F19" i="3"/>
  <c r="F18" i="3"/>
  <c r="N18" i="3" s="1"/>
  <c r="O18" i="3" s="1"/>
  <c r="F17" i="3"/>
  <c r="N17" i="3" s="1"/>
  <c r="O17" i="3" s="1"/>
  <c r="F16" i="3"/>
  <c r="N16" i="3" s="1"/>
  <c r="O16" i="3" s="1"/>
  <c r="N15" i="3"/>
  <c r="O15" i="3" s="1"/>
  <c r="N14" i="3"/>
  <c r="O14" i="3" s="1"/>
  <c r="O22" i="3" s="1"/>
  <c r="F22" i="3" l="1"/>
  <c r="M29" i="3"/>
  <c r="J25" i="3"/>
  <c r="O21" i="1"/>
  <c r="O20" i="1"/>
  <c r="O19" i="1"/>
  <c r="O18" i="1"/>
  <c r="O17" i="1"/>
  <c r="O16" i="1"/>
  <c r="O15" i="1"/>
  <c r="O14" i="1"/>
  <c r="F16" i="1"/>
  <c r="F21" i="1"/>
  <c r="F22" i="1"/>
  <c r="F20" i="1"/>
  <c r="F19" i="1"/>
  <c r="F18" i="1"/>
  <c r="F17" i="1"/>
  <c r="F29" i="3" l="1"/>
  <c r="F25" i="3"/>
  <c r="N22" i="3"/>
  <c r="N25" i="3" l="1"/>
  <c r="N29" i="3"/>
  <c r="M22" i="2" l="1"/>
  <c r="L22" i="2"/>
  <c r="K22" i="2"/>
  <c r="J22" i="2"/>
  <c r="I22" i="2"/>
  <c r="H22" i="2"/>
  <c r="G22" i="2"/>
  <c r="F22" i="2"/>
  <c r="E22" i="2"/>
  <c r="D22" i="2"/>
  <c r="C22" i="2"/>
  <c r="B22" i="2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O22" i="2" l="1"/>
  <c r="N22" i="2"/>
  <c r="N21" i="1"/>
  <c r="N20" i="1"/>
  <c r="N19" i="1"/>
  <c r="N18" i="1"/>
  <c r="N17" i="1"/>
  <c r="N16" i="1"/>
  <c r="N15" i="1"/>
  <c r="N14" i="1"/>
  <c r="H22" i="1" l="1"/>
  <c r="M22" i="1" l="1"/>
  <c r="L22" i="1"/>
  <c r="K22" i="1"/>
  <c r="J22" i="1"/>
  <c r="I22" i="1"/>
  <c r="G22" i="1"/>
  <c r="E22" i="1"/>
  <c r="D22" i="1"/>
  <c r="C22" i="1"/>
  <c r="B22" i="1"/>
  <c r="N22" i="1" l="1"/>
  <c r="O22" i="1" l="1"/>
</calcChain>
</file>

<file path=xl/sharedStrings.xml><?xml version="1.0" encoding="utf-8"?>
<sst xmlns="http://schemas.openxmlformats.org/spreadsheetml/2006/main" count="93" uniqueCount="35">
  <si>
    <t xml:space="preserve">Лимиты потребления электроэнергии уличного освещения </t>
  </si>
  <si>
    <t>наименование и адрес оъекта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</si>
  <si>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</si>
  <si>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</si>
  <si>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</si>
  <si>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</si>
  <si>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</si>
  <si>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</si>
  <si>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</si>
  <si>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</si>
  <si>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</si>
  <si>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</si>
  <si>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</si>
  <si>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</si>
  <si>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</si>
  <si>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ТУ № 11 Уличное освещение п.Янтарный,ул.Садовая,20</t>
  </si>
  <si>
    <t>ТУ 12 Уличное освещение п.Кочетинский,ул.Динская,11</t>
  </si>
  <si>
    <t xml:space="preserve">ТУ № 13 Уличное освещение п.Агрономул.Почтовая </t>
  </si>
  <si>
    <t>ТУ  №14 Уличное освещение п.Кочетинский ул.Динская</t>
  </si>
  <si>
    <t>ТУ № 15 Уличное освещение п.Агроном ул.Фонарная</t>
  </si>
  <si>
    <t>ИТОГО</t>
  </si>
  <si>
    <t xml:space="preserve">Сумма </t>
  </si>
  <si>
    <t>тыс.руб.</t>
  </si>
  <si>
    <t>ТУ № 16 Уличное освещение п.Зарождение ул.Центральная</t>
  </si>
  <si>
    <t>В.В.Безуглая</t>
  </si>
  <si>
    <t>ТУ № 18 Уличное освещение п.Агроном ул.Ленина</t>
  </si>
  <si>
    <t>ТУ № 17 Уличное освещение п.Вишняки ул.Пионерская</t>
  </si>
  <si>
    <t>Начальник финансового отдела Мичуринского сельского посления</t>
  </si>
  <si>
    <t>Мичуринского сельского поселения на 2020 год</t>
  </si>
  <si>
    <t>планируемый объем потребления электроэнергии на 2020г. кВт ч.</t>
  </si>
  <si>
    <t>Приложение №1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                                   №</t>
  </si>
  <si>
    <t>Приложение №1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                                  №</t>
  </si>
  <si>
    <t>Мичуринского сельского поселения на 2022 год</t>
  </si>
  <si>
    <t>планируемый объем потребления электроэнергии на 2022 г. кВт ч.</t>
  </si>
  <si>
    <t>Приложение №1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08.11.2021 г.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</si>
</sst>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top" wrapText="1"/>
    </xf>
    <xf numFmtId="0" fontId="2" fillId="0" borderId="1" xfId="0" applyFont="1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4" fillId="0" borderId="0" xfId="0" applyFont="1" applyBorder="1"/>
    <xf numFmtId="4" fontId="2" fillId="0" borderId="0" xfId="0" applyNumberFormat="1" applyFont="1" applyBorder="1" applyAlignment="1">
      <alignment horizontal="center" vertical="center"/>
    </xf>
    <xf numFmtId="4" fontId="0" fillId="0" borderId="0" xfId="0" applyNumberFormat="1" applyBorder="1"/>
    <xf numFmtId="0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Layout" zoomScaleNormal="100" workbookViewId="0">
      <selection activeCell="E20" sqref="E20"/>
    </sheetView>
  </sheetViews>
  <sheetFormatPr defaultRowHeight="15" x14ac:dyDescent="0.25"/>
  <cols>
    <col min="1" max="1" width="24.85546875" customWidth="1"/>
    <col min="2" max="2" width="8.5703125" customWidth="1"/>
    <col min="3" max="3" width="8.140625" customWidth="1"/>
    <col min="4" max="5" width="7.85546875" customWidth="1"/>
    <col min="6" max="6" width="8.42578125" customWidth="1"/>
    <col min="7" max="7" width="7.42578125" customWidth="1"/>
    <col min="8" max="8" width="8.42578125" customWidth="1"/>
    <col min="9" max="9" width="6.7109375" customWidth="1"/>
    <col min="10" max="11" width="7.42578125" customWidth="1"/>
    <col min="12" max="12" width="7.28515625" customWidth="1"/>
    <col min="13" max="13" width="7.7109375" customWidth="1"/>
    <col min="14" max="14" width="9" customWidth="1"/>
  </cols>
  <sheetData>
    <row r="1" spans="1:16" ht="15.75" x14ac:dyDescent="0.25">
      <c r="A1" s="2"/>
      <c r="B1" s="2"/>
      <c r="C1" s="2"/>
      <c r="D1" s="2"/>
      <c r="E1" s="2"/>
      <c r="F1" s="2"/>
      <c r="G1" s="2"/>
      <c r="H1" s="2"/>
      <c r="I1" s="2"/>
      <c r="J1" s="32" t="s">
        <v>34</v>
      </c>
      <c r="K1" s="32"/>
      <c r="L1" s="32"/>
      <c r="M1" s="32"/>
    </row>
    <row r="2" spans="1:16" ht="15.75" x14ac:dyDescent="0.25">
      <c r="A2" s="2"/>
      <c r="B2" s="2"/>
      <c r="C2" s="2"/>
      <c r="D2" s="2"/>
      <c r="E2" s="2"/>
      <c r="F2" s="2"/>
      <c r="G2" s="2"/>
      <c r="H2" s="2"/>
      <c r="I2" s="2"/>
      <c r="J2" s="32"/>
      <c r="K2" s="32"/>
      <c r="L2" s="32"/>
      <c r="M2" s="32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32"/>
      <c r="K3" s="32"/>
      <c r="L3" s="32"/>
      <c r="M3" s="32"/>
    </row>
    <row r="4" spans="1:16" ht="15.75" x14ac:dyDescent="0.25">
      <c r="A4" s="2"/>
      <c r="B4" s="2"/>
      <c r="C4" s="2"/>
      <c r="D4" s="2"/>
      <c r="E4" s="2"/>
      <c r="F4" s="2"/>
      <c r="G4" s="2"/>
      <c r="H4" s="2"/>
      <c r="I4" s="2"/>
      <c r="J4" s="32"/>
      <c r="K4" s="32"/>
      <c r="L4" s="32"/>
      <c r="M4" s="32"/>
    </row>
    <row r="5" spans="1:16" ht="15.75" x14ac:dyDescent="0.25">
      <c r="A5" s="2"/>
      <c r="B5" s="2"/>
      <c r="C5" s="2"/>
      <c r="D5" s="2"/>
      <c r="E5" s="2"/>
      <c r="F5" s="2"/>
      <c r="G5" s="2"/>
      <c r="H5" s="2"/>
      <c r="I5" s="2"/>
      <c r="J5" s="32"/>
      <c r="K5" s="32"/>
      <c r="L5" s="32"/>
      <c r="M5" s="32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6" ht="15.75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ht="15.75" x14ac:dyDescent="0.25">
      <c r="A9" s="2"/>
      <c r="B9" s="33" t="s"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6" ht="15.75" x14ac:dyDescent="0.25">
      <c r="A10" s="2"/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6" s="1" customFormat="1" ht="15.75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6" x14ac:dyDescent="0.25">
      <c r="A12" s="4"/>
      <c r="B12" s="34" t="s">
        <v>33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8" t="s">
        <v>22</v>
      </c>
    </row>
    <row r="13" spans="1:16" x14ac:dyDescent="0.25">
      <c r="A13" s="11" t="s">
        <v>1</v>
      </c>
      <c r="B13" s="12" t="s">
        <v>2</v>
      </c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12" t="s">
        <v>8</v>
      </c>
      <c r="I13" s="12" t="s">
        <v>9</v>
      </c>
      <c r="J13" s="12" t="s">
        <v>10</v>
      </c>
      <c r="K13" s="12" t="s">
        <v>11</v>
      </c>
      <c r="L13" s="12" t="s">
        <v>12</v>
      </c>
      <c r="M13" s="12" t="s">
        <v>13</v>
      </c>
      <c r="N13" s="12" t="s">
        <v>14</v>
      </c>
      <c r="O13" s="13" t="s">
        <v>21</v>
      </c>
      <c r="P13" s="5"/>
    </row>
    <row r="14" spans="1:16" ht="34.5" customHeight="1" x14ac:dyDescent="0.25">
      <c r="A14" s="7" t="s">
        <v>15</v>
      </c>
      <c r="B14" s="15">
        <v>403</v>
      </c>
      <c r="C14" s="15">
        <v>350</v>
      </c>
      <c r="D14" s="15">
        <v>351</v>
      </c>
      <c r="E14" s="15">
        <v>350</v>
      </c>
      <c r="F14" s="15">
        <v>400</v>
      </c>
      <c r="G14" s="15">
        <v>250</v>
      </c>
      <c r="H14" s="15">
        <v>220</v>
      </c>
      <c r="I14" s="15">
        <v>220</v>
      </c>
      <c r="J14" s="15">
        <v>250</v>
      </c>
      <c r="K14" s="15">
        <v>270</v>
      </c>
      <c r="L14" s="15">
        <v>400</v>
      </c>
      <c r="M14" s="15">
        <v>500</v>
      </c>
      <c r="N14" s="8">
        <f>C14+D14+E14+F14+G14+H14+I14+J14+K14+L14+M14+B14</f>
        <v>3964</v>
      </c>
      <c r="O14" s="24">
        <f>N14*10.61</f>
        <v>42058.04</v>
      </c>
      <c r="P14" s="5"/>
    </row>
    <row r="15" spans="1:16" ht="30.75" customHeight="1" x14ac:dyDescent="0.25">
      <c r="A15" s="7" t="s">
        <v>16</v>
      </c>
      <c r="B15" s="15">
        <v>403</v>
      </c>
      <c r="C15" s="15">
        <v>380</v>
      </c>
      <c r="D15" s="15">
        <v>361</v>
      </c>
      <c r="E15" s="15">
        <v>350</v>
      </c>
      <c r="F15" s="15">
        <v>300</v>
      </c>
      <c r="G15" s="15">
        <v>200</v>
      </c>
      <c r="H15" s="15">
        <v>210</v>
      </c>
      <c r="I15" s="15">
        <v>190</v>
      </c>
      <c r="J15" s="15">
        <v>250</v>
      </c>
      <c r="K15" s="15">
        <v>400</v>
      </c>
      <c r="L15" s="15">
        <v>500</v>
      </c>
      <c r="M15" s="15">
        <v>520</v>
      </c>
      <c r="N15" s="8">
        <f t="shared" ref="N15:N21" si="0">C15+D15+E15+F15+G15+H15+I15+J15+K15+L15+M15+B15</f>
        <v>4064</v>
      </c>
      <c r="O15" s="24">
        <f t="shared" ref="O15:O21" si="1">N15*10.61</f>
        <v>43119.040000000001</v>
      </c>
    </row>
    <row r="16" spans="1:16" ht="27.75" customHeight="1" x14ac:dyDescent="0.25">
      <c r="A16" s="14" t="s">
        <v>17</v>
      </c>
      <c r="B16" s="15">
        <v>1452</v>
      </c>
      <c r="C16" s="15">
        <v>1050</v>
      </c>
      <c r="D16" s="15">
        <v>831</v>
      </c>
      <c r="E16" s="15">
        <v>400</v>
      </c>
      <c r="F16" s="15">
        <f>300+200</f>
        <v>500</v>
      </c>
      <c r="G16" s="15">
        <v>270</v>
      </c>
      <c r="H16" s="15">
        <v>400</v>
      </c>
      <c r="I16" s="15">
        <v>300</v>
      </c>
      <c r="J16" s="15">
        <v>300</v>
      </c>
      <c r="K16" s="15">
        <v>370</v>
      </c>
      <c r="L16" s="15">
        <v>600</v>
      </c>
      <c r="M16" s="15">
        <v>650</v>
      </c>
      <c r="N16" s="15">
        <f>C16+D16+E16+F16+G16+H16+I16+J16+K16+L16+M16+B16</f>
        <v>7123</v>
      </c>
      <c r="O16" s="24">
        <f t="shared" si="1"/>
        <v>75575.03</v>
      </c>
    </row>
    <row r="17" spans="1:15" s="1" customFormat="1" ht="30" customHeight="1" x14ac:dyDescent="0.25">
      <c r="A17" s="14" t="s">
        <v>18</v>
      </c>
      <c r="B17" s="15">
        <v>2402</v>
      </c>
      <c r="C17" s="15">
        <v>1620</v>
      </c>
      <c r="D17" s="15">
        <v>1291</v>
      </c>
      <c r="E17" s="15">
        <v>1100</v>
      </c>
      <c r="F17" s="15">
        <f>800+200</f>
        <v>1000</v>
      </c>
      <c r="G17" s="15">
        <v>770</v>
      </c>
      <c r="H17" s="15">
        <v>780</v>
      </c>
      <c r="I17" s="15">
        <v>790</v>
      </c>
      <c r="J17" s="15">
        <v>1000</v>
      </c>
      <c r="K17" s="15">
        <v>1220</v>
      </c>
      <c r="L17" s="15">
        <v>1800</v>
      </c>
      <c r="M17" s="15">
        <v>1900</v>
      </c>
      <c r="N17" s="15">
        <f t="shared" si="0"/>
        <v>15673</v>
      </c>
      <c r="O17" s="24">
        <f t="shared" si="1"/>
        <v>166290.53</v>
      </c>
    </row>
    <row r="18" spans="1:15" s="1" customFormat="1" ht="33" customHeight="1" x14ac:dyDescent="0.25">
      <c r="A18" s="14" t="s">
        <v>19</v>
      </c>
      <c r="B18" s="15">
        <v>1452</v>
      </c>
      <c r="C18" s="15">
        <v>1000</v>
      </c>
      <c r="D18" s="15">
        <v>821</v>
      </c>
      <c r="E18" s="15">
        <v>800</v>
      </c>
      <c r="F18" s="15">
        <f>600+200</f>
        <v>800</v>
      </c>
      <c r="G18" s="15">
        <v>520</v>
      </c>
      <c r="H18" s="15">
        <v>480</v>
      </c>
      <c r="I18" s="15">
        <v>600</v>
      </c>
      <c r="J18" s="15">
        <v>800</v>
      </c>
      <c r="K18" s="15">
        <v>800</v>
      </c>
      <c r="L18" s="15">
        <v>1100</v>
      </c>
      <c r="M18" s="15">
        <v>1400</v>
      </c>
      <c r="N18" s="15">
        <f t="shared" si="0"/>
        <v>10573</v>
      </c>
      <c r="O18" s="24">
        <f t="shared" si="1"/>
        <v>112179.53</v>
      </c>
    </row>
    <row r="19" spans="1:15" s="1" customFormat="1" ht="33" customHeight="1" x14ac:dyDescent="0.25">
      <c r="A19" s="14" t="s">
        <v>23</v>
      </c>
      <c r="B19" s="15">
        <v>1033</v>
      </c>
      <c r="C19" s="15">
        <v>710</v>
      </c>
      <c r="D19" s="15">
        <v>551</v>
      </c>
      <c r="E19" s="15">
        <v>500</v>
      </c>
      <c r="F19" s="15">
        <f>400+200</f>
        <v>600</v>
      </c>
      <c r="G19" s="15">
        <v>410</v>
      </c>
      <c r="H19" s="15">
        <v>380</v>
      </c>
      <c r="I19" s="15">
        <v>420</v>
      </c>
      <c r="J19" s="15">
        <v>600</v>
      </c>
      <c r="K19" s="15">
        <v>600</v>
      </c>
      <c r="L19" s="15">
        <v>800</v>
      </c>
      <c r="M19" s="15">
        <v>1000</v>
      </c>
      <c r="N19" s="15">
        <f t="shared" si="0"/>
        <v>7604</v>
      </c>
      <c r="O19" s="24">
        <f t="shared" si="1"/>
        <v>80678.44</v>
      </c>
    </row>
    <row r="20" spans="1:15" s="1" customFormat="1" ht="33" customHeight="1" x14ac:dyDescent="0.25">
      <c r="A20" s="14" t="s">
        <v>26</v>
      </c>
      <c r="B20" s="15">
        <v>502</v>
      </c>
      <c r="C20" s="15">
        <v>340</v>
      </c>
      <c r="D20" s="15">
        <v>311</v>
      </c>
      <c r="E20" s="15">
        <v>300</v>
      </c>
      <c r="F20" s="15">
        <f>200+200</f>
        <v>400</v>
      </c>
      <c r="G20" s="15">
        <v>200</v>
      </c>
      <c r="H20" s="15">
        <v>150</v>
      </c>
      <c r="I20" s="15">
        <v>200</v>
      </c>
      <c r="J20" s="15">
        <v>300</v>
      </c>
      <c r="K20" s="15">
        <v>220</v>
      </c>
      <c r="L20" s="15">
        <v>500</v>
      </c>
      <c r="M20" s="15">
        <v>530</v>
      </c>
      <c r="N20" s="15">
        <f t="shared" si="0"/>
        <v>3953</v>
      </c>
      <c r="O20" s="24">
        <f t="shared" si="1"/>
        <v>41941.329999999994</v>
      </c>
    </row>
    <row r="21" spans="1:15" s="1" customFormat="1" ht="33" customHeight="1" x14ac:dyDescent="0.25">
      <c r="A21" s="14" t="s">
        <v>25</v>
      </c>
      <c r="B21" s="15">
        <v>2153</v>
      </c>
      <c r="C21" s="15">
        <v>1550</v>
      </c>
      <c r="D21" s="15">
        <v>1131</v>
      </c>
      <c r="E21" s="15">
        <v>600</v>
      </c>
      <c r="F21" s="15">
        <f>400+200</f>
        <v>600</v>
      </c>
      <c r="G21" s="15">
        <v>380</v>
      </c>
      <c r="H21" s="15">
        <v>380</v>
      </c>
      <c r="I21" s="15">
        <v>380</v>
      </c>
      <c r="J21" s="15">
        <v>500</v>
      </c>
      <c r="K21" s="15">
        <v>520</v>
      </c>
      <c r="L21" s="15">
        <v>1000</v>
      </c>
      <c r="M21" s="15">
        <v>1000</v>
      </c>
      <c r="N21" s="15">
        <f t="shared" si="0"/>
        <v>10194</v>
      </c>
      <c r="O21" s="24">
        <f t="shared" si="1"/>
        <v>108158.34</v>
      </c>
    </row>
    <row r="22" spans="1:15" s="1" customFormat="1" x14ac:dyDescent="0.25">
      <c r="A22" s="10" t="s">
        <v>20</v>
      </c>
      <c r="B22" s="8">
        <f t="shared" ref="B22:M22" si="2">B14+B15+B16+B17+B18+B19+B20+B21</f>
        <v>9800</v>
      </c>
      <c r="C22" s="8">
        <f t="shared" si="2"/>
        <v>7000</v>
      </c>
      <c r="D22" s="8">
        <f t="shared" si="2"/>
        <v>5648</v>
      </c>
      <c r="E22" s="8">
        <f t="shared" si="2"/>
        <v>4400</v>
      </c>
      <c r="F22" s="8">
        <f>F14+F15+F16+F17+F18+F19+F20+F21</f>
        <v>4600</v>
      </c>
      <c r="G22" s="8">
        <f t="shared" si="2"/>
        <v>3000</v>
      </c>
      <c r="H22" s="8">
        <f t="shared" si="2"/>
        <v>3000</v>
      </c>
      <c r="I22" s="8">
        <f t="shared" si="2"/>
        <v>3100</v>
      </c>
      <c r="J22" s="8">
        <f t="shared" si="2"/>
        <v>4000</v>
      </c>
      <c r="K22" s="8">
        <f t="shared" si="2"/>
        <v>4400</v>
      </c>
      <c r="L22" s="8">
        <f t="shared" si="2"/>
        <v>6700</v>
      </c>
      <c r="M22" s="8">
        <f t="shared" si="2"/>
        <v>7500</v>
      </c>
      <c r="N22" s="8">
        <f>C22+D22+E22+F22+G22+H22+I22+J22+K22+L22+M22+B22</f>
        <v>63148</v>
      </c>
      <c r="O22" s="24">
        <f>O14+O15+O16+O17+O18+O19+O20+O21</f>
        <v>670000.28</v>
      </c>
    </row>
    <row r="23" spans="1:15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8"/>
      <c r="O23" s="8"/>
    </row>
    <row r="25" spans="1:15" ht="15.75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5"/>
    </row>
    <row r="26" spans="1:15" ht="15.75" x14ac:dyDescent="0.25">
      <c r="A26" s="2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 t="s">
        <v>24</v>
      </c>
      <c r="N26" s="2"/>
      <c r="O26" s="28"/>
    </row>
    <row r="27" spans="1:1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x14ac:dyDescent="0.25">
      <c r="A28" s="27"/>
      <c r="B28" s="27"/>
      <c r="C28" s="27"/>
      <c r="D28" s="27"/>
      <c r="E28" s="27"/>
      <c r="F28" s="29"/>
      <c r="G28" s="27"/>
      <c r="H28" s="27"/>
      <c r="I28" s="27"/>
      <c r="J28" s="29"/>
      <c r="K28" s="29"/>
      <c r="L28" s="29"/>
      <c r="M28" s="29"/>
      <c r="N28" s="30"/>
      <c r="O28" s="27"/>
    </row>
    <row r="29" spans="1:15" x14ac:dyDescent="0.25">
      <c r="A29" s="27"/>
      <c r="B29" s="27"/>
      <c r="C29" s="27"/>
      <c r="D29" s="27"/>
      <c r="E29" s="27"/>
      <c r="F29" s="31"/>
      <c r="G29" s="27"/>
      <c r="H29" s="27"/>
      <c r="I29" s="27"/>
      <c r="J29" s="31"/>
      <c r="K29" s="31"/>
      <c r="L29" s="31"/>
      <c r="M29" s="31"/>
      <c r="N29" s="31"/>
      <c r="O29" s="27"/>
    </row>
  </sheetData>
  <mergeCells count="4">
    <mergeCell ref="J1:M5"/>
    <mergeCell ref="B9:M9"/>
    <mergeCell ref="B10:M10"/>
    <mergeCell ref="B12:N1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Layout" topLeftCell="A10" zoomScaleNormal="100" workbookViewId="0">
      <selection activeCell="O24" sqref="O24"/>
    </sheetView>
  </sheetViews>
  <sheetFormatPr defaultRowHeight="15" x14ac:dyDescent="0.25"/>
  <cols>
    <col min="1" max="1" width="24.85546875" style="1" customWidth="1"/>
    <col min="2" max="2" width="8.5703125" style="1" customWidth="1"/>
    <col min="3" max="3" width="8.140625" style="1" customWidth="1"/>
    <col min="4" max="5" width="7.85546875" style="1" customWidth="1"/>
    <col min="6" max="6" width="8.42578125" style="1" customWidth="1"/>
    <col min="7" max="7" width="7.42578125" style="1" customWidth="1"/>
    <col min="8" max="8" width="8.42578125" style="1" customWidth="1"/>
    <col min="9" max="9" width="6.7109375" style="1" customWidth="1"/>
    <col min="10" max="11" width="7.42578125" style="1" customWidth="1"/>
    <col min="12" max="12" width="7.28515625" style="1" customWidth="1"/>
    <col min="13" max="13" width="7.7109375" style="1" customWidth="1"/>
    <col min="14" max="14" width="9" style="1" customWidth="1"/>
    <col min="15" max="16384" width="9.140625" style="1"/>
  </cols>
  <sheetData>
    <row r="1" spans="1:16" ht="15.75" x14ac:dyDescent="0.25">
      <c r="A1" s="2"/>
      <c r="B1" s="2"/>
      <c r="C1" s="2"/>
      <c r="D1" s="2"/>
      <c r="E1" s="2"/>
      <c r="F1" s="2"/>
      <c r="G1" s="2"/>
      <c r="H1" s="2"/>
      <c r="I1" s="2"/>
      <c r="J1" s="32" t="s">
        <v>30</v>
      </c>
      <c r="K1" s="32"/>
      <c r="L1" s="32"/>
      <c r="M1" s="32"/>
    </row>
    <row r="2" spans="1:16" ht="15.75" x14ac:dyDescent="0.25">
      <c r="A2" s="2"/>
      <c r="B2" s="2"/>
      <c r="C2" s="2"/>
      <c r="D2" s="2"/>
      <c r="E2" s="2"/>
      <c r="F2" s="2"/>
      <c r="G2" s="2"/>
      <c r="H2" s="2"/>
      <c r="I2" s="2"/>
      <c r="J2" s="32"/>
      <c r="K2" s="32"/>
      <c r="L2" s="32"/>
      <c r="M2" s="32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32"/>
      <c r="K3" s="32"/>
      <c r="L3" s="32"/>
      <c r="M3" s="32"/>
    </row>
    <row r="4" spans="1:16" ht="15.75" x14ac:dyDescent="0.25">
      <c r="A4" s="2"/>
      <c r="B4" s="2"/>
      <c r="C4" s="2"/>
      <c r="D4" s="2"/>
      <c r="E4" s="2"/>
      <c r="F4" s="2"/>
      <c r="G4" s="2"/>
      <c r="H4" s="2"/>
      <c r="I4" s="2"/>
      <c r="J4" s="32"/>
      <c r="K4" s="32"/>
      <c r="L4" s="32"/>
      <c r="M4" s="32"/>
    </row>
    <row r="5" spans="1:16" ht="15.75" x14ac:dyDescent="0.25">
      <c r="A5" s="2"/>
      <c r="B5" s="2"/>
      <c r="C5" s="2"/>
      <c r="D5" s="2"/>
      <c r="E5" s="2"/>
      <c r="F5" s="2"/>
      <c r="G5" s="2"/>
      <c r="H5" s="2"/>
      <c r="I5" s="2"/>
      <c r="J5" s="32"/>
      <c r="K5" s="32"/>
      <c r="L5" s="32"/>
      <c r="M5" s="32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6" ht="15.75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ht="15.75" x14ac:dyDescent="0.25">
      <c r="A9" s="2"/>
      <c r="B9" s="33" t="s"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6" ht="15.75" x14ac:dyDescent="0.25">
      <c r="A10" s="2"/>
      <c r="B10" s="33" t="s">
        <v>28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6" ht="15.75" x14ac:dyDescent="0.25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6" x14ac:dyDescent="0.25">
      <c r="A12" s="4"/>
      <c r="B12" s="34" t="s">
        <v>29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8" t="s">
        <v>22</v>
      </c>
    </row>
    <row r="13" spans="1:16" x14ac:dyDescent="0.25">
      <c r="A13" s="11" t="s">
        <v>1</v>
      </c>
      <c r="B13" s="12" t="s">
        <v>2</v>
      </c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12" t="s">
        <v>8</v>
      </c>
      <c r="I13" s="12" t="s">
        <v>9</v>
      </c>
      <c r="J13" s="12" t="s">
        <v>10</v>
      </c>
      <c r="K13" s="12" t="s">
        <v>11</v>
      </c>
      <c r="L13" s="12" t="s">
        <v>12</v>
      </c>
      <c r="M13" s="12" t="s">
        <v>13</v>
      </c>
      <c r="N13" s="12" t="s">
        <v>14</v>
      </c>
      <c r="O13" s="13" t="s">
        <v>21</v>
      </c>
      <c r="P13" s="5"/>
    </row>
    <row r="14" spans="1:16" ht="34.5" customHeight="1" x14ac:dyDescent="0.25">
      <c r="A14" s="14" t="s">
        <v>15</v>
      </c>
      <c r="B14" s="15">
        <v>400</v>
      </c>
      <c r="C14" s="15">
        <v>350</v>
      </c>
      <c r="D14" s="15">
        <v>340</v>
      </c>
      <c r="E14" s="15">
        <v>300</v>
      </c>
      <c r="F14" s="15">
        <v>230</v>
      </c>
      <c r="G14" s="15">
        <v>230</v>
      </c>
      <c r="H14" s="15">
        <v>220</v>
      </c>
      <c r="I14" s="15">
        <v>220</v>
      </c>
      <c r="J14" s="15">
        <v>250</v>
      </c>
      <c r="K14" s="15">
        <v>250</v>
      </c>
      <c r="L14" s="15">
        <v>300</v>
      </c>
      <c r="M14" s="15">
        <v>350</v>
      </c>
      <c r="N14" s="15">
        <f>C14+D14+E14+F14+G14+H14+I14+J14+K14+L14+M14+B14</f>
        <v>3440</v>
      </c>
      <c r="O14" s="8">
        <f>N14*10.33</f>
        <v>35535.199999999997</v>
      </c>
      <c r="P14" s="5"/>
    </row>
    <row r="15" spans="1:16" ht="30.75" customHeight="1" x14ac:dyDescent="0.25">
      <c r="A15" s="14" t="s">
        <v>16</v>
      </c>
      <c r="B15" s="15">
        <v>400</v>
      </c>
      <c r="C15" s="15">
        <v>380</v>
      </c>
      <c r="D15" s="15">
        <v>350</v>
      </c>
      <c r="E15" s="15">
        <v>300</v>
      </c>
      <c r="F15" s="15">
        <v>180</v>
      </c>
      <c r="G15" s="15">
        <v>180</v>
      </c>
      <c r="H15" s="15">
        <v>210</v>
      </c>
      <c r="I15" s="15">
        <v>180</v>
      </c>
      <c r="J15" s="15">
        <v>230</v>
      </c>
      <c r="K15" s="15">
        <v>380</v>
      </c>
      <c r="L15" s="15">
        <v>380</v>
      </c>
      <c r="M15" s="15">
        <v>400</v>
      </c>
      <c r="N15" s="15">
        <f t="shared" ref="N15:N21" si="0">C15+D15+E15+F15+G15+H15+I15+J15+K15+L15+M15+B15</f>
        <v>3570</v>
      </c>
      <c r="O15" s="8">
        <f t="shared" ref="O15:O21" si="1">N15*10.33</f>
        <v>36878.1</v>
      </c>
    </row>
    <row r="16" spans="1:16" ht="27.75" customHeight="1" x14ac:dyDescent="0.25">
      <c r="A16" s="14" t="s">
        <v>17</v>
      </c>
      <c r="B16" s="15">
        <v>1489</v>
      </c>
      <c r="C16" s="15">
        <v>1059</v>
      </c>
      <c r="D16" s="15">
        <v>816</v>
      </c>
      <c r="E16" s="15">
        <v>682</v>
      </c>
      <c r="F16" s="15">
        <v>549</v>
      </c>
      <c r="G16" s="15">
        <v>535</v>
      </c>
      <c r="H16" s="15">
        <v>799</v>
      </c>
      <c r="I16" s="15">
        <v>577</v>
      </c>
      <c r="J16" s="15">
        <v>735</v>
      </c>
      <c r="K16" s="15">
        <v>689</v>
      </c>
      <c r="L16" s="15">
        <v>1380</v>
      </c>
      <c r="M16" s="15">
        <v>1018</v>
      </c>
      <c r="N16" s="15">
        <f>C16+D16+E16+F16+G16+H16+I16+J16+K16+L16+M16+B16</f>
        <v>10328</v>
      </c>
      <c r="O16" s="8">
        <f t="shared" si="1"/>
        <v>106688.24</v>
      </c>
    </row>
    <row r="17" spans="1:15" ht="30" customHeight="1" x14ac:dyDescent="0.25">
      <c r="A17" s="14" t="s">
        <v>18</v>
      </c>
      <c r="B17" s="15">
        <v>2400</v>
      </c>
      <c r="C17" s="15">
        <v>1630</v>
      </c>
      <c r="D17" s="15">
        <v>1280</v>
      </c>
      <c r="E17" s="15">
        <v>1100</v>
      </c>
      <c r="F17" s="15">
        <v>800</v>
      </c>
      <c r="G17" s="15">
        <v>750</v>
      </c>
      <c r="H17" s="15">
        <v>780</v>
      </c>
      <c r="I17" s="15">
        <v>790</v>
      </c>
      <c r="J17" s="15">
        <v>1200</v>
      </c>
      <c r="K17" s="15">
        <v>650</v>
      </c>
      <c r="L17" s="15">
        <v>1750</v>
      </c>
      <c r="M17" s="15">
        <v>1600</v>
      </c>
      <c r="N17" s="15">
        <f t="shared" si="0"/>
        <v>14730</v>
      </c>
      <c r="O17" s="8">
        <f t="shared" si="1"/>
        <v>152160.9</v>
      </c>
    </row>
    <row r="18" spans="1:15" ht="33" customHeight="1" x14ac:dyDescent="0.25">
      <c r="A18" s="14" t="s">
        <v>19</v>
      </c>
      <c r="B18" s="15">
        <v>1450</v>
      </c>
      <c r="C18" s="15">
        <v>1000</v>
      </c>
      <c r="D18" s="15">
        <v>810</v>
      </c>
      <c r="E18" s="15">
        <v>800</v>
      </c>
      <c r="F18" s="15">
        <v>600</v>
      </c>
      <c r="G18" s="15">
        <v>500</v>
      </c>
      <c r="H18" s="15">
        <v>480</v>
      </c>
      <c r="I18" s="15">
        <v>600</v>
      </c>
      <c r="J18" s="15">
        <v>750</v>
      </c>
      <c r="K18" s="15">
        <v>770</v>
      </c>
      <c r="L18" s="15">
        <v>1170</v>
      </c>
      <c r="M18" s="15">
        <v>950</v>
      </c>
      <c r="N18" s="15">
        <f t="shared" si="0"/>
        <v>9880</v>
      </c>
      <c r="O18" s="8">
        <f t="shared" si="1"/>
        <v>102060.4</v>
      </c>
    </row>
    <row r="19" spans="1:15" ht="33" customHeight="1" x14ac:dyDescent="0.25">
      <c r="A19" s="14" t="s">
        <v>23</v>
      </c>
      <c r="B19" s="15">
        <v>1030</v>
      </c>
      <c r="C19" s="15">
        <v>720</v>
      </c>
      <c r="D19" s="15">
        <v>540</v>
      </c>
      <c r="E19" s="15">
        <v>500</v>
      </c>
      <c r="F19" s="15">
        <v>400</v>
      </c>
      <c r="G19" s="15">
        <v>390</v>
      </c>
      <c r="H19" s="15">
        <v>380</v>
      </c>
      <c r="I19" s="15">
        <v>420</v>
      </c>
      <c r="J19" s="15">
        <v>580</v>
      </c>
      <c r="K19" s="15">
        <v>580</v>
      </c>
      <c r="L19" s="15">
        <v>900</v>
      </c>
      <c r="M19" s="15">
        <v>700</v>
      </c>
      <c r="N19" s="15">
        <f t="shared" si="0"/>
        <v>7140</v>
      </c>
      <c r="O19" s="8">
        <f t="shared" si="1"/>
        <v>73756.2</v>
      </c>
    </row>
    <row r="20" spans="1:15" ht="33" customHeight="1" x14ac:dyDescent="0.25">
      <c r="A20" s="14" t="s">
        <v>26</v>
      </c>
      <c r="B20" s="15">
        <v>500</v>
      </c>
      <c r="C20" s="15">
        <v>340</v>
      </c>
      <c r="D20" s="15">
        <v>300</v>
      </c>
      <c r="E20" s="15">
        <v>270</v>
      </c>
      <c r="F20" s="15">
        <v>200</v>
      </c>
      <c r="G20" s="15">
        <v>170</v>
      </c>
      <c r="H20" s="15">
        <v>150</v>
      </c>
      <c r="I20" s="15">
        <v>150</v>
      </c>
      <c r="J20" s="15">
        <v>200</v>
      </c>
      <c r="K20" s="15">
        <v>200</v>
      </c>
      <c r="L20" s="15">
        <v>480</v>
      </c>
      <c r="M20" s="15">
        <v>370</v>
      </c>
      <c r="N20" s="15">
        <f t="shared" si="0"/>
        <v>3330</v>
      </c>
      <c r="O20" s="8">
        <f t="shared" si="1"/>
        <v>34398.9</v>
      </c>
    </row>
    <row r="21" spans="1:15" ht="33" customHeight="1" x14ac:dyDescent="0.25">
      <c r="A21" s="14" t="s">
        <v>25</v>
      </c>
      <c r="B21" s="15">
        <v>2157</v>
      </c>
      <c r="C21" s="15">
        <v>1557</v>
      </c>
      <c r="D21" s="15">
        <v>1187</v>
      </c>
      <c r="E21" s="15">
        <v>1054</v>
      </c>
      <c r="F21" s="15">
        <v>829</v>
      </c>
      <c r="G21" s="15">
        <v>717</v>
      </c>
      <c r="H21" s="15">
        <v>781</v>
      </c>
      <c r="I21" s="15">
        <v>765</v>
      </c>
      <c r="J21" s="15">
        <v>1006</v>
      </c>
      <c r="K21" s="15">
        <v>1062</v>
      </c>
      <c r="L21" s="15">
        <v>1858</v>
      </c>
      <c r="M21" s="15">
        <v>1541</v>
      </c>
      <c r="N21" s="15">
        <f t="shared" si="0"/>
        <v>14514</v>
      </c>
      <c r="O21" s="8">
        <f t="shared" si="1"/>
        <v>149929.62</v>
      </c>
    </row>
    <row r="22" spans="1:15" x14ac:dyDescent="0.25">
      <c r="A22" s="10" t="s">
        <v>20</v>
      </c>
      <c r="B22" s="8">
        <f t="shared" ref="B22:M22" si="2">B14+B15+B16+B17+B18+B19+B20+B21</f>
        <v>9826</v>
      </c>
      <c r="C22" s="8">
        <f t="shared" si="2"/>
        <v>7036</v>
      </c>
      <c r="D22" s="8">
        <f t="shared" si="2"/>
        <v>5623</v>
      </c>
      <c r="E22" s="8">
        <f t="shared" si="2"/>
        <v>5006</v>
      </c>
      <c r="F22" s="8">
        <f>H14+H15+H16+H17+H18+H19+H20+H21</f>
        <v>3800</v>
      </c>
      <c r="G22" s="8">
        <f t="shared" si="2"/>
        <v>3472</v>
      </c>
      <c r="H22" s="8">
        <f t="shared" si="2"/>
        <v>3800</v>
      </c>
      <c r="I22" s="8">
        <f t="shared" si="2"/>
        <v>3702</v>
      </c>
      <c r="J22" s="8">
        <f t="shared" si="2"/>
        <v>4951</v>
      </c>
      <c r="K22" s="8">
        <f t="shared" si="2"/>
        <v>4581</v>
      </c>
      <c r="L22" s="8">
        <f t="shared" si="2"/>
        <v>8218</v>
      </c>
      <c r="M22" s="8">
        <f t="shared" si="2"/>
        <v>6929</v>
      </c>
      <c r="N22" s="8">
        <f>C22+D22+E22+F22+G22+H22+I22+J22+K22+L22+M22+B22</f>
        <v>66944</v>
      </c>
      <c r="O22" s="8">
        <f>O14+O15+O16+O17+O18+O19+O20+O21</f>
        <v>691407.55999999994</v>
      </c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5" ht="15.75" x14ac:dyDescent="0.25">
      <c r="A24" s="2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24</v>
      </c>
      <c r="N24" s="2"/>
    </row>
    <row r="25" spans="1:15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mergeCells count="4">
    <mergeCell ref="J1:M5"/>
    <mergeCell ref="B9:M9"/>
    <mergeCell ref="B10:M10"/>
    <mergeCell ref="B12:N1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Layout" topLeftCell="A40" zoomScaleNormal="100" workbookViewId="0">
      <selection activeCell="F67" sqref="F67"/>
    </sheetView>
  </sheetViews>
  <sheetFormatPr defaultRowHeight="15" x14ac:dyDescent="0.25"/>
  <cols>
    <col min="1" max="1" width="24.85546875" style="1" customWidth="1"/>
    <col min="2" max="2" width="8.5703125" style="1" customWidth="1"/>
    <col min="3" max="3" width="8.140625" style="1" customWidth="1"/>
    <col min="4" max="5" width="7.85546875" style="1" customWidth="1"/>
    <col min="6" max="6" width="8.42578125" style="1" customWidth="1"/>
    <col min="7" max="7" width="7.42578125" style="1" customWidth="1"/>
    <col min="8" max="8" width="8.42578125" style="1" customWidth="1"/>
    <col min="9" max="9" width="6.7109375" style="1" customWidth="1"/>
    <col min="10" max="11" width="7.42578125" style="1" customWidth="1"/>
    <col min="12" max="12" width="7.28515625" style="1" customWidth="1"/>
    <col min="13" max="13" width="7.7109375" style="1" customWidth="1"/>
    <col min="14" max="14" width="9" style="1" customWidth="1"/>
    <col min="15" max="16384" width="9.140625" style="1"/>
  </cols>
  <sheetData>
    <row r="1" spans="1:16" ht="15.75" x14ac:dyDescent="0.25">
      <c r="A1" s="2"/>
      <c r="B1" s="2"/>
      <c r="C1" s="2"/>
      <c r="D1" s="2"/>
      <c r="E1" s="2"/>
      <c r="F1" s="2"/>
      <c r="G1" s="2"/>
      <c r="H1" s="2"/>
      <c r="I1" s="2"/>
      <c r="J1" s="32" t="s">
        <v>31</v>
      </c>
      <c r="K1" s="32"/>
      <c r="L1" s="32"/>
      <c r="M1" s="32"/>
    </row>
    <row r="2" spans="1:16" ht="15.75" x14ac:dyDescent="0.25">
      <c r="A2" s="2"/>
      <c r="B2" s="2"/>
      <c r="C2" s="2"/>
      <c r="D2" s="2"/>
      <c r="E2" s="2"/>
      <c r="F2" s="2"/>
      <c r="G2" s="2"/>
      <c r="H2" s="2"/>
      <c r="I2" s="2"/>
      <c r="J2" s="32"/>
      <c r="K2" s="32"/>
      <c r="L2" s="32"/>
      <c r="M2" s="32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32"/>
      <c r="K3" s="32"/>
      <c r="L3" s="32"/>
      <c r="M3" s="32"/>
    </row>
    <row r="4" spans="1:16" ht="15.75" x14ac:dyDescent="0.25">
      <c r="A4" s="2"/>
      <c r="B4" s="2"/>
      <c r="C4" s="2"/>
      <c r="D4" s="2"/>
      <c r="E4" s="2"/>
      <c r="F4" s="2"/>
      <c r="G4" s="2"/>
      <c r="H4" s="2"/>
      <c r="I4" s="2"/>
      <c r="J4" s="32"/>
      <c r="K4" s="32"/>
      <c r="L4" s="32"/>
      <c r="M4" s="32"/>
    </row>
    <row r="5" spans="1:16" ht="15.75" x14ac:dyDescent="0.25">
      <c r="A5" s="2"/>
      <c r="B5" s="2"/>
      <c r="C5" s="2"/>
      <c r="D5" s="2"/>
      <c r="E5" s="2"/>
      <c r="F5" s="2"/>
      <c r="G5" s="2"/>
      <c r="H5" s="2"/>
      <c r="I5" s="2"/>
      <c r="J5" s="32"/>
      <c r="K5" s="32"/>
      <c r="L5" s="32"/>
      <c r="M5" s="32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</row>
    <row r="7" spans="1:16" ht="15.75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ht="15.75" x14ac:dyDescent="0.25">
      <c r="A9" s="2"/>
      <c r="B9" s="33" t="s">
        <v>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6" ht="15.75" x14ac:dyDescent="0.25">
      <c r="A10" s="2"/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6" ht="15.75" x14ac:dyDescent="0.25">
      <c r="A11" s="2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6" x14ac:dyDescent="0.25">
      <c r="A12" s="4"/>
      <c r="B12" s="34" t="s">
        <v>29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8" t="s">
        <v>22</v>
      </c>
    </row>
    <row r="13" spans="1:16" x14ac:dyDescent="0.25">
      <c r="A13" s="11" t="s">
        <v>1</v>
      </c>
      <c r="B13" s="12" t="s">
        <v>2</v>
      </c>
      <c r="C13" s="12" t="s">
        <v>3</v>
      </c>
      <c r="D13" s="12" t="s">
        <v>4</v>
      </c>
      <c r="E13" s="12" t="s">
        <v>5</v>
      </c>
      <c r="F13" s="12" t="s">
        <v>6</v>
      </c>
      <c r="G13" s="12" t="s">
        <v>7</v>
      </c>
      <c r="H13" s="12" t="s">
        <v>8</v>
      </c>
      <c r="I13" s="12" t="s">
        <v>9</v>
      </c>
      <c r="J13" s="12" t="s">
        <v>10</v>
      </c>
      <c r="K13" s="12" t="s">
        <v>11</v>
      </c>
      <c r="L13" s="12" t="s">
        <v>12</v>
      </c>
      <c r="M13" s="12" t="s">
        <v>13</v>
      </c>
      <c r="N13" s="12" t="s">
        <v>14</v>
      </c>
      <c r="O13" s="13" t="s">
        <v>21</v>
      </c>
      <c r="P13" s="5"/>
    </row>
    <row r="14" spans="1:16" ht="34.5" customHeight="1" x14ac:dyDescent="0.25">
      <c r="A14" s="7" t="s">
        <v>15</v>
      </c>
      <c r="B14" s="15">
        <v>403</v>
      </c>
      <c r="C14" s="15">
        <v>350</v>
      </c>
      <c r="D14" s="15">
        <v>351</v>
      </c>
      <c r="E14" s="15">
        <v>350</v>
      </c>
      <c r="F14" s="15">
        <v>400</v>
      </c>
      <c r="G14" s="15">
        <v>250</v>
      </c>
      <c r="H14" s="15">
        <v>220</v>
      </c>
      <c r="I14" s="15">
        <v>220</v>
      </c>
      <c r="J14" s="15">
        <v>250</v>
      </c>
      <c r="K14" s="15">
        <v>270</v>
      </c>
      <c r="L14" s="15">
        <v>400</v>
      </c>
      <c r="M14" s="15">
        <v>500</v>
      </c>
      <c r="N14" s="8">
        <f>C14+D14+E14+F14+G14+H14+I14+J14+K14+L14+M14+B14</f>
        <v>3964</v>
      </c>
      <c r="O14" s="24">
        <f>N14*10.61</f>
        <v>42058.04</v>
      </c>
      <c r="P14" s="5"/>
    </row>
    <row r="15" spans="1:16" ht="30.75" customHeight="1" x14ac:dyDescent="0.25">
      <c r="A15" s="7" t="s">
        <v>16</v>
      </c>
      <c r="B15" s="15">
        <v>403</v>
      </c>
      <c r="C15" s="15">
        <v>380</v>
      </c>
      <c r="D15" s="15">
        <v>361</v>
      </c>
      <c r="E15" s="15">
        <v>350</v>
      </c>
      <c r="F15" s="15">
        <v>300</v>
      </c>
      <c r="G15" s="15">
        <v>200</v>
      </c>
      <c r="H15" s="15">
        <v>210</v>
      </c>
      <c r="I15" s="15">
        <v>190</v>
      </c>
      <c r="J15" s="15">
        <v>250</v>
      </c>
      <c r="K15" s="15">
        <v>400</v>
      </c>
      <c r="L15" s="15">
        <v>500</v>
      </c>
      <c r="M15" s="15">
        <v>520</v>
      </c>
      <c r="N15" s="8">
        <f t="shared" ref="N15:N21" si="0">C15+D15+E15+F15+G15+H15+I15+J15+K15+L15+M15+B15</f>
        <v>4064</v>
      </c>
      <c r="O15" s="24">
        <f t="shared" ref="O15:O21" si="1">N15*10.61</f>
        <v>43119.040000000001</v>
      </c>
    </row>
    <row r="16" spans="1:16" ht="27.75" customHeight="1" x14ac:dyDescent="0.25">
      <c r="A16" s="14" t="s">
        <v>17</v>
      </c>
      <c r="B16" s="15">
        <v>1452</v>
      </c>
      <c r="C16" s="15">
        <v>1050</v>
      </c>
      <c r="D16" s="15">
        <v>831</v>
      </c>
      <c r="E16" s="15">
        <v>400</v>
      </c>
      <c r="F16" s="15">
        <f>300+200</f>
        <v>500</v>
      </c>
      <c r="G16" s="15">
        <v>270</v>
      </c>
      <c r="H16" s="15">
        <v>400</v>
      </c>
      <c r="I16" s="15">
        <v>300</v>
      </c>
      <c r="J16" s="15">
        <v>300</v>
      </c>
      <c r="K16" s="15">
        <v>370</v>
      </c>
      <c r="L16" s="15">
        <v>600</v>
      </c>
      <c r="M16" s="15">
        <v>650</v>
      </c>
      <c r="N16" s="15">
        <f>C16+D16+E16+F16+G16+H16+I16+J16+K16+L16+M16+B16</f>
        <v>7123</v>
      </c>
      <c r="O16" s="24">
        <f t="shared" si="1"/>
        <v>75575.03</v>
      </c>
    </row>
    <row r="17" spans="1:15" ht="30" customHeight="1" x14ac:dyDescent="0.25">
      <c r="A17" s="14" t="s">
        <v>18</v>
      </c>
      <c r="B17" s="15">
        <v>2402</v>
      </c>
      <c r="C17" s="15">
        <v>1620</v>
      </c>
      <c r="D17" s="15">
        <v>1291</v>
      </c>
      <c r="E17" s="15">
        <v>1100</v>
      </c>
      <c r="F17" s="15">
        <f>800+200</f>
        <v>1000</v>
      </c>
      <c r="G17" s="15">
        <v>770</v>
      </c>
      <c r="H17" s="15">
        <v>780</v>
      </c>
      <c r="I17" s="15">
        <v>790</v>
      </c>
      <c r="J17" s="15">
        <v>1000</v>
      </c>
      <c r="K17" s="15">
        <v>1220</v>
      </c>
      <c r="L17" s="15">
        <v>1800</v>
      </c>
      <c r="M17" s="15">
        <v>1900</v>
      </c>
      <c r="N17" s="15">
        <f t="shared" si="0"/>
        <v>15673</v>
      </c>
      <c r="O17" s="24">
        <f t="shared" si="1"/>
        <v>166290.53</v>
      </c>
    </row>
    <row r="18" spans="1:15" ht="33" customHeight="1" x14ac:dyDescent="0.25">
      <c r="A18" s="14" t="s">
        <v>19</v>
      </c>
      <c r="B18" s="15">
        <v>1452</v>
      </c>
      <c r="C18" s="15">
        <v>1000</v>
      </c>
      <c r="D18" s="15">
        <v>821</v>
      </c>
      <c r="E18" s="15">
        <v>800</v>
      </c>
      <c r="F18" s="15">
        <f>600+200</f>
        <v>800</v>
      </c>
      <c r="G18" s="15">
        <v>520</v>
      </c>
      <c r="H18" s="15">
        <v>480</v>
      </c>
      <c r="I18" s="15">
        <v>600</v>
      </c>
      <c r="J18" s="15">
        <v>800</v>
      </c>
      <c r="K18" s="15">
        <v>800</v>
      </c>
      <c r="L18" s="15">
        <v>1100</v>
      </c>
      <c r="M18" s="15">
        <v>1400</v>
      </c>
      <c r="N18" s="15">
        <f t="shared" si="0"/>
        <v>10573</v>
      </c>
      <c r="O18" s="24">
        <f t="shared" si="1"/>
        <v>112179.53</v>
      </c>
    </row>
    <row r="19" spans="1:15" ht="33" customHeight="1" x14ac:dyDescent="0.25">
      <c r="A19" s="14" t="s">
        <v>23</v>
      </c>
      <c r="B19" s="15">
        <v>1033</v>
      </c>
      <c r="C19" s="15">
        <v>710</v>
      </c>
      <c r="D19" s="15">
        <v>551</v>
      </c>
      <c r="E19" s="15">
        <v>500</v>
      </c>
      <c r="F19" s="15">
        <f>400+200</f>
        <v>600</v>
      </c>
      <c r="G19" s="15">
        <v>410</v>
      </c>
      <c r="H19" s="15">
        <v>380</v>
      </c>
      <c r="I19" s="15">
        <v>420</v>
      </c>
      <c r="J19" s="15">
        <v>600</v>
      </c>
      <c r="K19" s="15">
        <v>600</v>
      </c>
      <c r="L19" s="15">
        <v>800</v>
      </c>
      <c r="M19" s="15">
        <v>1000</v>
      </c>
      <c r="N19" s="15">
        <f t="shared" si="0"/>
        <v>7604</v>
      </c>
      <c r="O19" s="24">
        <f t="shared" si="1"/>
        <v>80678.44</v>
      </c>
    </row>
    <row r="20" spans="1:15" ht="33" customHeight="1" x14ac:dyDescent="0.25">
      <c r="A20" s="14" t="s">
        <v>26</v>
      </c>
      <c r="B20" s="15">
        <v>502</v>
      </c>
      <c r="C20" s="15">
        <v>340</v>
      </c>
      <c r="D20" s="15">
        <v>311</v>
      </c>
      <c r="E20" s="15">
        <v>300</v>
      </c>
      <c r="F20" s="15">
        <f>200+200</f>
        <v>400</v>
      </c>
      <c r="G20" s="15">
        <v>200</v>
      </c>
      <c r="H20" s="15">
        <v>150</v>
      </c>
      <c r="I20" s="15">
        <v>200</v>
      </c>
      <c r="J20" s="15">
        <v>300</v>
      </c>
      <c r="K20" s="15">
        <v>220</v>
      </c>
      <c r="L20" s="15">
        <v>500</v>
      </c>
      <c r="M20" s="15">
        <v>530</v>
      </c>
      <c r="N20" s="15">
        <f t="shared" si="0"/>
        <v>3953</v>
      </c>
      <c r="O20" s="24">
        <f t="shared" si="1"/>
        <v>41941.329999999994</v>
      </c>
    </row>
    <row r="21" spans="1:15" ht="33" customHeight="1" x14ac:dyDescent="0.25">
      <c r="A21" s="14" t="s">
        <v>25</v>
      </c>
      <c r="B21" s="15">
        <v>2153</v>
      </c>
      <c r="C21" s="15">
        <v>1550</v>
      </c>
      <c r="D21" s="15">
        <v>1131</v>
      </c>
      <c r="E21" s="15">
        <v>600</v>
      </c>
      <c r="F21" s="15">
        <f>400+200</f>
        <v>600</v>
      </c>
      <c r="G21" s="15">
        <v>380</v>
      </c>
      <c r="H21" s="15">
        <v>380</v>
      </c>
      <c r="I21" s="15">
        <v>380</v>
      </c>
      <c r="J21" s="15">
        <v>500</v>
      </c>
      <c r="K21" s="15">
        <v>520</v>
      </c>
      <c r="L21" s="15">
        <v>1000</v>
      </c>
      <c r="M21" s="15">
        <v>1000</v>
      </c>
      <c r="N21" s="15">
        <f t="shared" si="0"/>
        <v>10194</v>
      </c>
      <c r="O21" s="24">
        <f t="shared" si="1"/>
        <v>108158.34</v>
      </c>
    </row>
    <row r="22" spans="1:15" x14ac:dyDescent="0.25">
      <c r="A22" s="10" t="s">
        <v>20</v>
      </c>
      <c r="B22" s="8">
        <f t="shared" ref="B22:M22" si="2">B14+B15+B16+B17+B18+B19+B20+B21</f>
        <v>9800</v>
      </c>
      <c r="C22" s="8">
        <f t="shared" si="2"/>
        <v>7000</v>
      </c>
      <c r="D22" s="8">
        <f t="shared" si="2"/>
        <v>5648</v>
      </c>
      <c r="E22" s="8">
        <f t="shared" si="2"/>
        <v>4400</v>
      </c>
      <c r="F22" s="8">
        <f>F14+F15+F16+F17+F18+F19+F20+F21</f>
        <v>4600</v>
      </c>
      <c r="G22" s="8">
        <f t="shared" si="2"/>
        <v>3000</v>
      </c>
      <c r="H22" s="8">
        <f t="shared" si="2"/>
        <v>3000</v>
      </c>
      <c r="I22" s="8">
        <f t="shared" si="2"/>
        <v>3100</v>
      </c>
      <c r="J22" s="8">
        <f t="shared" si="2"/>
        <v>4000</v>
      </c>
      <c r="K22" s="8">
        <f t="shared" si="2"/>
        <v>4400</v>
      </c>
      <c r="L22" s="8">
        <f t="shared" si="2"/>
        <v>6700</v>
      </c>
      <c r="M22" s="8">
        <f t="shared" si="2"/>
        <v>7500</v>
      </c>
      <c r="N22" s="8">
        <f>C22+D22+E22+F22+G22+H22+I22+J22+K22+L22+M22+B22</f>
        <v>63148</v>
      </c>
      <c r="O22" s="24">
        <f>O14+O15+O16+O17+O18+O19+O20+O21</f>
        <v>670000.28</v>
      </c>
    </row>
    <row r="23" spans="1:15" ht="15.75" x14ac:dyDescent="0.25">
      <c r="A23" s="23"/>
      <c r="B23" s="23">
        <v>9800</v>
      </c>
      <c r="C23" s="23">
        <v>7000</v>
      </c>
      <c r="D23" s="23">
        <v>5648</v>
      </c>
      <c r="E23" s="23">
        <v>4400</v>
      </c>
      <c r="F23" s="23">
        <v>4600</v>
      </c>
      <c r="G23" s="23">
        <v>3000</v>
      </c>
      <c r="H23" s="23">
        <v>3000</v>
      </c>
      <c r="I23" s="23">
        <v>3100</v>
      </c>
      <c r="J23" s="23">
        <v>4000</v>
      </c>
      <c r="K23" s="23">
        <v>4400</v>
      </c>
      <c r="L23" s="23">
        <v>6700</v>
      </c>
      <c r="M23" s="23">
        <v>7500</v>
      </c>
      <c r="N23" s="8">
        <f>C23+D23+E23+F23+G23+H23+I23+J23+K23+L23+M23+B23</f>
        <v>63148</v>
      </c>
      <c r="O23" s="8">
        <f>N23*10.61</f>
        <v>670000.27999999991</v>
      </c>
    </row>
    <row r="24" spans="1:15" ht="15.75" x14ac:dyDescent="0.25">
      <c r="A24" s="2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 t="s">
        <v>24</v>
      </c>
      <c r="N24" s="2"/>
    </row>
    <row r="25" spans="1:15" ht="15.75" x14ac:dyDescent="0.25">
      <c r="A25" s="2"/>
      <c r="B25" s="21">
        <f>B22*8</f>
        <v>78400</v>
      </c>
      <c r="C25" s="21">
        <f t="shared" ref="C25:M25" si="3">C22*8</f>
        <v>56000</v>
      </c>
      <c r="D25" s="21">
        <f t="shared" si="3"/>
        <v>45184</v>
      </c>
      <c r="E25" s="21">
        <f t="shared" si="3"/>
        <v>35200</v>
      </c>
      <c r="F25" s="21">
        <f t="shared" si="3"/>
        <v>36800</v>
      </c>
      <c r="G25" s="21">
        <f>G22*8</f>
        <v>24000</v>
      </c>
      <c r="H25" s="21">
        <f t="shared" si="3"/>
        <v>24000</v>
      </c>
      <c r="I25" s="21">
        <f t="shared" si="3"/>
        <v>24800</v>
      </c>
      <c r="J25" s="21">
        <f t="shared" si="3"/>
        <v>32000</v>
      </c>
      <c r="K25" s="21">
        <f t="shared" si="3"/>
        <v>35200</v>
      </c>
      <c r="L25" s="21">
        <f t="shared" si="3"/>
        <v>53600</v>
      </c>
      <c r="M25" s="21">
        <f t="shared" si="3"/>
        <v>60000</v>
      </c>
      <c r="N25" s="21">
        <f>N22*8</f>
        <v>505184</v>
      </c>
      <c r="O25" s="2"/>
    </row>
    <row r="26" spans="1:15" x14ac:dyDescent="0.25">
      <c r="B26" s="22">
        <v>34.200000000000003</v>
      </c>
      <c r="C26" s="22">
        <v>105.2</v>
      </c>
      <c r="D26" s="22">
        <v>76</v>
      </c>
      <c r="E26" s="22">
        <v>49.3</v>
      </c>
      <c r="F26" s="22">
        <v>45.3</v>
      </c>
      <c r="G26" s="22">
        <v>37.700000000000003</v>
      </c>
      <c r="H26" s="22">
        <v>25.6</v>
      </c>
      <c r="I26" s="22">
        <v>20</v>
      </c>
      <c r="J26" s="22">
        <v>30.3</v>
      </c>
      <c r="K26" s="22">
        <v>51.1</v>
      </c>
      <c r="L26" s="22">
        <v>48.7</v>
      </c>
      <c r="M26" s="22">
        <v>109</v>
      </c>
      <c r="N26" s="22"/>
      <c r="O26" s="22">
        <v>640000</v>
      </c>
    </row>
    <row r="27" spans="1:15" x14ac:dyDescent="0.25">
      <c r="O27" s="22"/>
    </row>
    <row r="28" spans="1:15" x14ac:dyDescent="0.25">
      <c r="A28" s="16">
        <v>2021</v>
      </c>
      <c r="B28" s="16">
        <v>9256</v>
      </c>
      <c r="C28" s="16">
        <v>6269</v>
      </c>
      <c r="D28" s="16">
        <v>5537</v>
      </c>
      <c r="E28" s="16">
        <v>3432</v>
      </c>
      <c r="F28" s="18">
        <v>4549</v>
      </c>
      <c r="G28" s="16">
        <v>2615</v>
      </c>
      <c r="H28" s="16">
        <v>2684</v>
      </c>
      <c r="I28" s="16">
        <v>2923</v>
      </c>
      <c r="J28" s="18">
        <v>3867</v>
      </c>
      <c r="K28" s="18">
        <v>4280</v>
      </c>
      <c r="L28" s="18">
        <v>6614</v>
      </c>
      <c r="M28" s="18">
        <v>7343</v>
      </c>
      <c r="N28" s="17">
        <f>C28+D28+E28+F28+G28+H28+I28+J28+K28+L28+M28+B28</f>
        <v>59369</v>
      </c>
    </row>
    <row r="29" spans="1:15" x14ac:dyDescent="0.25">
      <c r="A29" s="16"/>
      <c r="B29" s="16"/>
      <c r="C29" s="16"/>
      <c r="D29" s="16"/>
      <c r="E29" s="16"/>
      <c r="F29" s="19">
        <f>F28-F22</f>
        <v>-51</v>
      </c>
      <c r="G29" s="16"/>
      <c r="H29" s="16"/>
      <c r="I29" s="16"/>
      <c r="J29" s="19">
        <f t="shared" ref="J29:M29" si="4">J28-J22</f>
        <v>-133</v>
      </c>
      <c r="K29" s="19">
        <f t="shared" si="4"/>
        <v>-120</v>
      </c>
      <c r="L29" s="19">
        <f t="shared" si="4"/>
        <v>-86</v>
      </c>
      <c r="M29" s="19">
        <f t="shared" si="4"/>
        <v>-157</v>
      </c>
      <c r="N29" s="19">
        <f>N28-N22</f>
        <v>-3779</v>
      </c>
    </row>
  </sheetData>
  <mergeCells count="4">
    <mergeCell ref="J1:M5"/>
    <mergeCell ref="B9:M9"/>
    <mergeCell ref="B10:M10"/>
    <mergeCell ref="B12:N1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для Светы</vt:lpstr>
      <vt:lpstr>черновик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Workstation</cp:lastModifiedBy>
  <cp:lastPrinted>2020-12-14T11:44:10Z</cp:lastPrinted>
  <dcterms:created xsi:type="dcterms:W3CDTF">2015-02-16T13:01:03Z</dcterms:created>
  <dcterms:modified xsi:type="dcterms:W3CDTF">2021-11-11T07:21:17Z</dcterms:modified>
</cp:coreProperties>
</file>