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220" windowHeight="6720" activeTab="0"/>
  </bookViews>
  <sheets>
    <sheet name="прил 1" sheetId="1" r:id="rId1"/>
    <sheet name="прил 2" sheetId="2" r:id="rId2"/>
    <sheet name="прил 4 " sheetId="3" r:id="rId3"/>
    <sheet name="прил 5" sheetId="4" r:id="rId4"/>
    <sheet name="прил 6" sheetId="5" r:id="rId5"/>
    <sheet name="прил 4" sheetId="6" r:id="rId6"/>
  </sheets>
  <definedNames>
    <definedName name="_xlnm.Print_Area" localSheetId="4">'прил 6'!$A$6:$D$6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7</author>
  </authors>
  <commentList>
    <comment ref="A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3" authorId="1">
      <text>
        <r>
          <rPr>
            <b/>
            <sz val="9"/>
            <rFont val="Tahoma"/>
            <family val="2"/>
          </rPr>
          <t>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<sst xmlns="http://schemas.openxmlformats.org/spreadsheetml/2006/main" count="1155" uniqueCount="556">
  <si>
    <t>Код бюджетной классификации</t>
  </si>
  <si>
    <t>Единый сельскохозяйственный налог</t>
  </si>
  <si>
    <t>Налог на доходы физических лиц</t>
  </si>
  <si>
    <t>1 06 01030 10 0000 110</t>
  </si>
  <si>
    <t>Земельный налог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</si>
  <si>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</si>
  <si>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</si>
  <si>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</si>
  <si>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</si>
  <si>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</si>
  <si>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</si>
  <si>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</si>
  <si>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</si>
  <si>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</si>
  <si>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</si>
  <si>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</si>
  <si>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</si>
  <si>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</si>
  <si>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</si>
  <si>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</si>
  <si>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</si>
  <si>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</si>
  <si>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</si>
  <si>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</si>
  <si>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</si>
  <si>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</si>
  <si>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</si>
  <si>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</si>
  <si>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</si>
  <si>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</si>
  <si>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</si>
  <si>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</si>
  <si>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</si>
  <si>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</si>
  <si>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</si>
  <si>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</si>
  <si>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</si>
  <si>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</si>
  <si>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</si>
  <si>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</si>
  <si>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</si>
  <si>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</si>
  <si>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</si>
  <si>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</si>
  <si>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тыс. рублей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</si>
  <si>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</si>
  <si>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</si>
  <si>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</si>
  <si>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</si>
  <si>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</si>
  <si>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Наименование расхода</t>
  </si>
  <si>
    <t>ФКР</t>
  </si>
  <si>
    <t>КЦСР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</si>
  <si>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</si>
  <si>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</si>
  <si>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</si>
  <si>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</si>
  <si>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</si>
  <si>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</si>
  <si>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</si>
  <si>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</si>
  <si>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</si>
  <si>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</si>
  <si>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</si>
  <si>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</si>
  <si>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</si>
  <si>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0309</t>
  </si>
  <si>
    <t>0412</t>
  </si>
  <si>
    <t>0502</t>
  </si>
  <si>
    <t>БЛАГОУСТРОЙСТВО</t>
  </si>
  <si>
    <t>0503</t>
  </si>
  <si>
    <t>0707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</si>
  <si>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</si>
  <si>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</si>
  <si>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</si>
  <si>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</si>
  <si>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</si>
  <si>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</si>
  <si>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</si>
  <si>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</si>
  <si>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</si>
  <si>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</si>
  <si>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</si>
  <si>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</si>
  <si>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</si>
  <si>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</si>
  <si>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</si>
  <si>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</si>
  <si>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</si>
  <si>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</si>
  <si>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</si>
  <si>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Ведомство</t>
  </si>
  <si>
    <t>992</t>
  </si>
  <si>
    <t>5</t>
  </si>
  <si>
    <t>0113</t>
  </si>
  <si>
    <t>Субсидии бюджетным учреждениям на иные цели</t>
  </si>
  <si>
    <t>1102</t>
  </si>
  <si>
    <t xml:space="preserve">% исполнения </t>
  </si>
  <si>
    <t xml:space="preserve">Культура и  кинематография </t>
  </si>
  <si>
    <t>ДОХОДЫ БЮДЖЕТА ВСЕГО</t>
  </si>
  <si>
    <t>Единый сельскохозяйственный налог (за налоговые периоды, истекшие до 1 января 2011 года)</t>
  </si>
  <si>
    <t>1 05 03020 01 0000 110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</si>
  <si>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</si>
  <si>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</si>
  <si>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</si>
  <si>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</si>
  <si>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</si>
  <si>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</si>
  <si>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</si>
  <si>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</si>
  <si>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</si>
  <si>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</si>
  <si>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Глава муниципального образования</t>
  </si>
  <si>
    <t>Выполнение функций органами местного самоуправления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</si>
  <si>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</si>
  <si>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</si>
  <si>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</si>
  <si>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</si>
  <si>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</si>
  <si>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</si>
  <si>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</si>
  <si>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</si>
  <si>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</si>
  <si>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</si>
  <si>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</si>
  <si>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2 02 04999 10 0000 151</t>
  </si>
  <si>
    <t>Прочие межбюджетные трансферты, передаваемые бюджетам поселений</t>
  </si>
  <si>
    <t>0409</t>
  </si>
  <si>
    <t>Дорожное хозяйство (дорожные фонды)</t>
  </si>
  <si>
    <t>Краевая целевая программа «Кадровое обеспечение сферы культуры и искусства Краснодарского края» на 2011-2013 года</t>
  </si>
  <si>
    <t>Дополнительная помощь местным бюджетам для решения социально-значимых вопросов</t>
  </si>
  <si>
    <t>Ведомственная целевая программа «Содействие субъектам физической культуры и спорта и развитие массового спорта на Кубани» на 2012-2014 годы</t>
  </si>
  <si>
    <t>0111 "Резервные фонды"</t>
  </si>
  <si>
    <t>Невыясненные поступления, зачисляемые в бюджеты поселений</t>
  </si>
  <si>
    <t>Дотации бюджетам поселений на поддержку мер по обеспечению сбалансированности бюджетов</t>
  </si>
  <si>
    <t>20201003 10 0000 151</t>
  </si>
  <si>
    <t>1 1701050 10 0000 180</t>
  </si>
  <si>
    <t>2 02 01003 10 0000 151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</si>
  <si>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</si>
  <si>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</si>
  <si>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Доходы бюджетов поселений от возврата бюджетными учреждениями остатков субсидий прошлых лет</t>
  </si>
  <si>
    <t>2 18 05010 10 0000 180</t>
  </si>
  <si>
    <t>240</t>
  </si>
  <si>
    <t>ВЦП «Капитальный ремонт и ремонт автомобильных дорог местного значения Краснодарского края на 2012-2014 годы» в 2013 году»</t>
  </si>
  <si>
    <t>0106</t>
  </si>
  <si>
    <t>0804</t>
  </si>
  <si>
    <t>1101</t>
  </si>
  <si>
    <t>Проведение мероприятий для детей и молодежи</t>
  </si>
  <si>
    <t>Средства массовой информации</t>
  </si>
  <si>
    <t>Обслуживание внутреннего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</si>
  <si>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</si>
  <si>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</si>
  <si>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</si>
  <si>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</si>
  <si>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</t>
  </si>
  <si>
    <t>0314</t>
  </si>
  <si>
    <t xml:space="preserve"> </t>
  </si>
  <si>
    <t>244</t>
  </si>
  <si>
    <t>5700247</t>
  </si>
  <si>
    <t>991</t>
  </si>
  <si>
    <t>Ведомственная целевая программа «Жилище»</t>
  </si>
  <si>
    <t>Ведомственная целевая программа «Организация временного трудоустройства граждан поселения»</t>
  </si>
  <si>
    <t xml:space="preserve">Ведомственная целевая программа «Противодействие терроризму  и экстремизму, минимизация и ликвидация последствий их проявления на территории сельского поселения» </t>
  </si>
  <si>
    <t>НАЦИОНАЛЬНАЯ ЭКОНОМИКА</t>
  </si>
  <si>
    <t>ОБЩЕГОСУДАРСТВЕННЫЕ ВОПРОСЫ</t>
  </si>
  <si>
    <t>Налог на имущество физических лиц, применяемым  к объектам налогообложения, расположенным в границах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</si>
  <si>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  статьей 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</si>
  <si>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</si>
  <si>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 и других лиц</t>
  </si>
  <si>
    <t>Денежные взыскания(штрафы) за нарушение законодательства РФ о размещении заказов на поставки товаров, выполнение работ,оказание услуг для нужд населения</t>
  </si>
  <si>
    <t>Ведомственная целевая программа  "Подготовка населения и организаций к действиям в чрезвычайной ситуации в мирное и военное время на 2014 год »</t>
  </si>
  <si>
    <t>Поддержка дорожного хозяйства</t>
  </si>
  <si>
    <t>590 0000</t>
  </si>
  <si>
    <t>600</t>
  </si>
  <si>
    <t>Контрольно- счетная палата муниципального образования Динской район</t>
  </si>
  <si>
    <t>Обеспечение  деятельности  финансовых, налоговых и таможенных финансового (финансово -бюджетного) надзора</t>
  </si>
  <si>
    <t>Осуществление отдельных  полномочий поселений по осуществлению  внешнего муниципального контроля за исполнением местных бюджетов</t>
  </si>
  <si>
    <t>Расходы на обенспечение  функций органов местного самоуправления</t>
  </si>
  <si>
    <t>500</t>
  </si>
  <si>
    <t>0300</t>
  </si>
  <si>
    <t>Закупка товаров, работ и услуг для муниципальных  нужд</t>
  </si>
  <si>
    <t>ЖИЛИЩНО-КОММУНАЛЬНОЕ ХОЗЯЙСТВО</t>
  </si>
  <si>
    <t>ОБРАЗОВАНИЕ</t>
  </si>
  <si>
    <t>10 00</t>
  </si>
  <si>
    <t>08 04</t>
  </si>
  <si>
    <t>07 00</t>
  </si>
  <si>
    <t>08 00</t>
  </si>
  <si>
    <t>05 00</t>
  </si>
  <si>
    <t>04 09</t>
  </si>
  <si>
    <t>04 00</t>
  </si>
  <si>
    <t>01 00</t>
  </si>
  <si>
    <t>11 00</t>
  </si>
  <si>
    <t>12 00</t>
  </si>
  <si>
    <t>13 00</t>
  </si>
  <si>
    <t>000 01 02 00 00 00 0000 000</t>
  </si>
  <si>
    <t>000 01  02 00 00 10 0000 810</t>
  </si>
  <si>
    <t>Погашение кредитов, полученных от кредитных организаций бюджетами поселений</t>
  </si>
  <si>
    <t>Земельный налог с организаций обладающих зеиельным участком, расположенным в границах сельских поселений</t>
  </si>
  <si>
    <t>Земельный налог  с физических лиц  обладающим земельным участком, расположенным в границах сельских поселений</t>
  </si>
  <si>
    <t>20204999 10 0000 151</t>
  </si>
  <si>
    <t>Прочие межбюджетные трансферты, передаваемые бюджетам сельских поселений</t>
  </si>
  <si>
    <t xml:space="preserve">Муниципальная программа   "О проведении работ по уточнению записей в похозяйственных книгах в сельском поселении на 2015 год" </t>
  </si>
  <si>
    <t>Расходование средств резервного фонда администрации Мичуринского сельского поселения</t>
  </si>
  <si>
    <t xml:space="preserve">Муниципальная программа «Поддержка малого и среднего предпринимательства» на 2015 год </t>
  </si>
  <si>
    <t>Муниципальная программа «Энергосбережение и энергоэффективность  в поселении» на 2015 год</t>
  </si>
  <si>
    <t>9921</t>
  </si>
  <si>
    <t>ВР</t>
  </si>
  <si>
    <t>0803</t>
  </si>
  <si>
    <t>0805</t>
  </si>
  <si>
    <t>0806</t>
  </si>
  <si>
    <t>Выплата дополнительного материального обеспечения, доплат к пенсиям, пособий и компенсаций</t>
  </si>
  <si>
    <t>Расходы на обеспечение деятельности (оказание услуг) муниципальных учреждений по хозяйственному обслуживанию</t>
  </si>
  <si>
    <t>Административные комиссии    Осуществление отдельных полномочий Краснодарского края по образованию и организации деятельности  административных комиссий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</si>
  <si>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</si>
  <si>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</si>
  <si>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</si>
  <si>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Закупка товаров, работ и услуг для муниципальных нужд</t>
  </si>
  <si>
    <t>000 01 02 00 00 10 0000 810</t>
  </si>
  <si>
    <t>1003</t>
  </si>
  <si>
    <t>Доходы бюджета Мичуринского сельского поселения за 2016 год по кодам бюджетной классификации доходов бюджета Мичуринского сельского поселения</t>
  </si>
  <si>
    <t>Кассовое исполнение за  2016 год</t>
  </si>
  <si>
    <t>Код классификации дохода</t>
  </si>
  <si>
    <t xml:space="preserve"> 100 1 03 02230 01 0000 110</t>
  </si>
  <si>
    <t xml:space="preserve"> 100 1 03 02240 01 0000 110</t>
  </si>
  <si>
    <t>100 1 03 02250 01 0000 110</t>
  </si>
  <si>
    <t>100  1 030 2260 01 0000 110</t>
  </si>
  <si>
    <t>161 11633050 10 0000 140</t>
  </si>
  <si>
    <t>182 1 01 02000 00 0000 000</t>
  </si>
  <si>
    <t>182 1 01 02010 01 0000 110</t>
  </si>
  <si>
    <t>182 1 01 02020 01 0000 110</t>
  </si>
  <si>
    <t>182  01 02030 01 0000 110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</si>
  <si>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</si>
  <si>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</si>
  <si>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</si>
  <si>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</si>
  <si>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</si>
  <si>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182 1 06 06000 00 0000 110</t>
  </si>
  <si>
    <t>182 1 06 06033 10 0000 110</t>
  </si>
  <si>
    <t>182 1 06 06043 10 0000 110</t>
  </si>
  <si>
    <t>182 1 05 03020 01 0000 110</t>
  </si>
  <si>
    <t>992 1 11 00000 00 0000 000</t>
  </si>
  <si>
    <t>992 1 11 05035 10 0000 120</t>
  </si>
  <si>
    <t>992 11302995 10 0000 130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</si>
  <si>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</si>
  <si>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</si>
  <si>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</si>
  <si>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992 11690050 10 0000 140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</si>
  <si>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</si>
  <si>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Бюджет утвержденный решением Совета Мичуринского сельского поселения от 17.12.2015 № 
84-18/3 (с последующими изменениями)</t>
  </si>
  <si>
    <r>
      <t xml:space="preserve"> </t>
    </r>
    <r>
      <rPr>
        <b/>
        <sz val="12"/>
        <rFont val="Times New Roman"/>
        <family val="1"/>
      </rPr>
      <t>100 1 03 02000 00 0000 000</t>
    </r>
  </si>
  <si>
    <t xml:space="preserve">                                        </t>
  </si>
  <si>
    <t>Бюджет утвержденный решением Совета Мичуринскогосельского поселения от 17.12.2015 № 
84-18/3 (с последующими изменениями)</t>
  </si>
  <si>
    <t>Расходы бюджета Мичуринского сельского поселения за 2016 год по ведомственной структуре расходов бюджета Мичуринского сельского поселения</t>
  </si>
  <si>
    <t>100</t>
  </si>
  <si>
    <t>200</t>
  </si>
  <si>
    <t xml:space="preserve">Расходы на выплаты персоналу в целях обеспечения выполнения функций государственными 
(муниципальными) органами, казенными учреждениями, органами управления 
государственными внебюджетными фондами
</t>
  </si>
  <si>
    <t>Закупка товаров, работ и услуг для государственных 
(муниципальных нужд)</t>
  </si>
  <si>
    <t>5120060190</t>
  </si>
  <si>
    <t>5110000190</t>
  </si>
  <si>
    <t>5010000190</t>
  </si>
  <si>
    <t>7500000190</t>
  </si>
  <si>
    <t>0110000000</t>
  </si>
  <si>
    <t>0100000000</t>
  </si>
  <si>
    <t>Реализация мероприятий программы</t>
  </si>
  <si>
    <t>Муниципальная программа
«Ремонт и реконструкция муниципального имущества на 2016 год»</t>
  </si>
  <si>
    <t>Капитальные вложения в объекты недвижимого имущества государственной (муниципальной) собственности</t>
  </si>
  <si>
    <t>0210000000</t>
  </si>
  <si>
    <t>0210200000</t>
  </si>
  <si>
    <t>Муниципальная программа «Финансирование расходов по территориальным органам  общественного самоуправления  на 2016 год»</t>
  </si>
  <si>
    <t>Социальное обеспечение и иные выплаты населению</t>
  </si>
  <si>
    <t>300</t>
  </si>
  <si>
    <t>5160000590</t>
  </si>
  <si>
    <t>5180000590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</si>
  <si>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</si>
  <si>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5520051180</t>
  </si>
  <si>
    <t>0200</t>
  </si>
  <si>
    <t xml:space="preserve">Муниципальная программа «Противодействие терроризму  и экстремизму, минимизация и ликвидация последствий их проявления на территории Мичуринского сельского 
поселения» на 2016 год » </t>
  </si>
  <si>
    <t>1610000000</t>
  </si>
  <si>
    <t>Муниципальная программа «Капитальный ремонт и  ремонт автомобильных дорог местного значения Мичуринского сельского поселения на 2016 год»</t>
  </si>
  <si>
    <t>Содержание и ремонт автомобильных дорог общего пользования, в том числе дорог в, поселениях</t>
  </si>
  <si>
    <t>Мероприятия по строительству, капитальному ремонту и ремонту улично - дорожной сети</t>
  </si>
  <si>
    <t>0300000000</t>
  </si>
  <si>
    <t>0310000000</t>
  </si>
  <si>
    <t>0310062440</t>
  </si>
  <si>
    <t>Муниципальная программа «Повышение безопасности дорожного движения на территории Мичуринского сельского поселения»  на 2016 год»годы</t>
  </si>
  <si>
    <t>0320000000</t>
  </si>
  <si>
    <t>Администрация Мичуринского сельского поселения</t>
  </si>
  <si>
    <t xml:space="preserve">Расхода на обеспечение деятельности централизованной 
бухгалтерии
</t>
  </si>
  <si>
    <t xml:space="preserve">Муниципальная программа «Мероприятия  по землеустройству и землепользованию территории Мичуринского сельского поселения » на 2016 год </t>
  </si>
  <si>
    <t>0410000000</t>
  </si>
  <si>
    <t>0510000000</t>
  </si>
  <si>
    <t>0610000000</t>
  </si>
  <si>
    <t>Муниципальная программа «Подготовка предприятий жилищно-коммунального комплекса Мичуринского 
сельского поселения к работе в осеннее - зимний период 2016год»</t>
  </si>
  <si>
    <t>Закупка товаров, работ и услуг для государственных (муниципальных нужд)</t>
  </si>
  <si>
    <t>0710000000</t>
  </si>
  <si>
    <t>0800000000</t>
  </si>
  <si>
    <t>0810200000</t>
  </si>
  <si>
    <t>Мероприятия по отоплению</t>
  </si>
  <si>
    <t>0810300000</t>
  </si>
  <si>
    <t xml:space="preserve">Муниципальная программа «Социальное развитие жилищно- коммунал. компл. Мичуринского сельского поселения на 2016г» 
Отдельные мероприятия муниципальной программы 
</t>
  </si>
  <si>
    <t>Мероприятия по водоотведению</t>
  </si>
  <si>
    <t>Иные бюджетные  ассигнования</t>
  </si>
  <si>
    <t>Мероприятия по организации уличного освещения</t>
  </si>
  <si>
    <t>0810400000</t>
  </si>
  <si>
    <t>Комплексное развитие инженерных систем ЖКХ</t>
  </si>
  <si>
    <t xml:space="preserve">Муниципальная программа «Благоустройство, санитарное состояние, озеленение территории Мичуринского сельского 
поселения на 2016год»
</t>
  </si>
  <si>
    <t>0900000000</t>
  </si>
  <si>
    <t xml:space="preserve">Отдельные мероприятия 
муниципальной программы 
</t>
  </si>
  <si>
    <t>0910000000</t>
  </si>
  <si>
    <t>Мероприятия по валке и санитарной обрезке деревьев</t>
  </si>
  <si>
    <t>0910100000</t>
  </si>
  <si>
    <t>Озеленение</t>
  </si>
  <si>
    <t>0910200000</t>
  </si>
  <si>
    <t>Мероприятия по уборке мест общего пользования</t>
  </si>
  <si>
    <t>0910300000</t>
  </si>
  <si>
    <t>Мероприятия по покосу сорной растительности</t>
  </si>
  <si>
    <t>0910400000</t>
  </si>
  <si>
    <t>Мероприятия по содержанию мест захоронения</t>
  </si>
  <si>
    <t xml:space="preserve">Мероприятия по техническому обслуживанию и ремонт детских игровых и спортивных площадок </t>
  </si>
  <si>
    <t xml:space="preserve">Мероприятия по иммобилизации безнадзорных животных на 
территории Мичуринского сельского поселения
Мероприятия по иммобилизации безнадзорных животных на 
территории Мичуринского сельского поселения
</t>
  </si>
  <si>
    <t>0910500000</t>
  </si>
  <si>
    <t>0910600000</t>
  </si>
  <si>
    <t>0910800000</t>
  </si>
  <si>
    <t>Муниципальная программа "Молодежь-2016"</t>
  </si>
  <si>
    <t>1100000000</t>
  </si>
  <si>
    <t>1110000000</t>
  </si>
  <si>
    <t>Культура,  кинематография</t>
  </si>
  <si>
    <t>Муниципальная программа  "Развитие культуры на 2016 год"</t>
  </si>
  <si>
    <t>Отдельные мероприятия муниципальной программы</t>
  </si>
  <si>
    <t xml:space="preserve">Расходы на обеспечение деятельности  учреждений культуры и мероприятий  в
сфере культуры и
кинематографии
</t>
  </si>
  <si>
    <t>Предоставление субсидий бюджетам, автономным учреждениям и иным некоммерческим организациям</t>
  </si>
  <si>
    <t>1200000000</t>
  </si>
  <si>
    <t>1210000000</t>
  </si>
  <si>
    <t>1210100000</t>
  </si>
  <si>
    <t xml:space="preserve">Повышение оплаты труда работникам муниципальных бюджетных учреждений культуры </t>
  </si>
  <si>
    <t>Субсидии на поэтапное  повышение  уровня средней заработной платы работников муниципальных учреждений КК  в целях выполнения указов Президента РФ</t>
  </si>
  <si>
    <t xml:space="preserve">Софинансирование на обеспечение культуры искусства Мичуринского 
сельского поселения на 2016 год
</t>
  </si>
  <si>
    <t>1210200000</t>
  </si>
  <si>
    <t>1210260120</t>
  </si>
  <si>
    <t xml:space="preserve">Другие вопросы в области 
культуры, кинематографии
</t>
  </si>
  <si>
    <t xml:space="preserve">Муниципальная программа «Мероприятия, посвященные памятным датам и знаменательным событиям в 2016г»
</t>
  </si>
  <si>
    <t xml:space="preserve">Отдельные мероприятия 
муниципальной программы
</t>
  </si>
  <si>
    <t xml:space="preserve">Закупка товаров, работ и
 услуг для государственных 
(муниципальных нужд)
</t>
  </si>
  <si>
    <t>1300000000</t>
  </si>
  <si>
    <t>1310000000</t>
  </si>
  <si>
    <t>Решение Совета муниципального образования Мичуринского сельского поселения от 21.04.2008г. №3/28 «Об утверждении Положения о дополнительном мат. обеспечении лиц, замещавших выборные мун. должности и мун. должности мун. службы муниципального образования Мичуринское сельского поселения»</t>
  </si>
  <si>
    <t>Дополнительное материальное обеспечение, доплаты к пенсиям</t>
  </si>
  <si>
    <t xml:space="preserve">Социальное обеспечение и 
иные выплаты населению
</t>
  </si>
  <si>
    <t>8500000000</t>
  </si>
  <si>
    <t>850000000</t>
  </si>
  <si>
    <t>8500041210</t>
  </si>
  <si>
    <t xml:space="preserve">Физическая культура </t>
  </si>
  <si>
    <t>Муниципальная программа «Развитие физической культуры и спорта» на 2016 год</t>
  </si>
  <si>
    <t>1410000000</t>
  </si>
  <si>
    <t>1400000000</t>
  </si>
  <si>
    <t xml:space="preserve">Средства массовой 
информации
</t>
  </si>
  <si>
    <t>Другие вопросы в области средств массовой информации</t>
  </si>
  <si>
    <t>Муниципальная программа «Расширение информационного пространства муниципального образования Мичуринского сельского поселения» на 2016г</t>
  </si>
  <si>
    <t xml:space="preserve">Поддержка и развитие телерадиовещания, печатных 
средств массовой информации ,обеспечение информирования граждан о деятельности органов муниципальной власти
</t>
  </si>
  <si>
    <t xml:space="preserve">Закупка товаров, работ и 
услуг для государственных 
(муниципальных нужд)
</t>
  </si>
  <si>
    <t>1500000000</t>
  </si>
  <si>
    <t>1510000000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</si>
  <si>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</si>
  <si>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</si>
  <si>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</si>
  <si>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Процентные платежи по муниципальному долгу</t>
  </si>
  <si>
    <t xml:space="preserve">Обслуживание государственного (муниципального) долга </t>
  </si>
  <si>
    <t>9610010150</t>
  </si>
  <si>
    <t>9610000000</t>
  </si>
  <si>
    <t>1010000000</t>
  </si>
  <si>
    <t>Обеспечение функционирования администрации муниципального образования</t>
  </si>
  <si>
    <t>Кассовое исполнение за    2016 год</t>
  </si>
  <si>
    <t>0100</t>
  </si>
  <si>
    <t>Функционирование высшего должностного лица субъекта Российской Федерации и  органа местного самоуправления</t>
  </si>
  <si>
    <t xml:space="preserve">Осуществление внешнего муниципального финансового контроля за исполнением местных 
бюджетов
</t>
  </si>
  <si>
    <t>0400</t>
  </si>
  <si>
    <t>0500</t>
  </si>
  <si>
    <t>0700</t>
  </si>
  <si>
    <t>0800</t>
  </si>
  <si>
    <t>Другие вопросы в области культуры, кинематографии</t>
  </si>
  <si>
    <t>Физическая культура</t>
  </si>
  <si>
    <t xml:space="preserve">Другие вопросы в области средств массовой 
информации
</t>
  </si>
  <si>
    <t>Обслуживание внутреннего государственного и муниципального долга</t>
  </si>
  <si>
    <t xml:space="preserve">Источники внутреннего финансирования дефицита бюджета, всего   </t>
  </si>
  <si>
    <t>в том числе: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</si>
  <si>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</si>
  <si>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</si>
  <si>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</si>
  <si>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 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</si>
  <si>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учреждений в валюте Российской Федерации</t>
  </si>
  <si>
    <t>000 01 02 00 00 00 0000 700</t>
  </si>
  <si>
    <t>000 01 02 00 00 10 0000 710</t>
  </si>
  <si>
    <t>Получение кредитов от кредитных организаций бюджетами сельских поселений  в валюте Российской Федерации</t>
  </si>
  <si>
    <t>000 01 02 00 00 00 0000 800</t>
  </si>
  <si>
    <t xml:space="preserve">кредитными организациями в валюте </t>
  </si>
  <si>
    <t>Российской Федерации</t>
  </si>
  <si>
    <t>000 01  03 00 00 00 0000 000</t>
  </si>
  <si>
    <t>000 01 03 01 00 00 0000 000</t>
  </si>
  <si>
    <t>000 01  03 01 00 00 0000 700</t>
  </si>
  <si>
    <t>000 01 03 01 00 10 0000 710</t>
  </si>
  <si>
    <t>000 01 03 00 00 00 0000 800</t>
  </si>
  <si>
    <t>Погашение бюджетами сельских поселений  кредитов  от других бюджетов  бюджетной системы Российской Федерации в валюте Российской Федерации</t>
  </si>
  <si>
    <t>000 01 03 01 00 10 0000 810</t>
  </si>
  <si>
    <t xml:space="preserve"> Погашение бюджетами сельских поселений  кредитов  от других бюджетов  бюджетной системы Российской Федерации в валюте Российской Федерации</t>
  </si>
  <si>
    <t xml:space="preserve">Погашение кредитов, предоставленных 
кредитными организациями в валюте 
Российской Федерации
</t>
  </si>
  <si>
    <t>Погашение 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</si>
  <si>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бюджета поселения</t>
  </si>
  <si>
    <t>Кассовое исполнение за   за    2016 года</t>
  </si>
  <si>
    <t>Утверждено на 2016 года</t>
  </si>
  <si>
    <t>Исполнено за     2016 год</t>
  </si>
  <si>
    <t>Расходы бюджета Мичуринского сельского поселения за 2016 год по разделам и подразделам классификации расходов бюджета Мичуринского сельского поселения</t>
  </si>
  <si>
    <t>Источники  финансирования дефицита
бюджета Мичуринского сельского поселения на 2016 год
по кодам классификации источников</t>
  </si>
  <si>
    <t xml:space="preserve">Распределение бюджетных ассигнований по целевым статьям 
(муниципальным программам муниципального образования Мичуринское сельское поселение и непрограммным направлениям деятельности), группам видов 
расходов классификации расходов бюджетов  на 2016 год
</t>
  </si>
  <si>
    <t xml:space="preserve">Наименование </t>
  </si>
  <si>
    <t>ЦСР</t>
  </si>
  <si>
    <t>План 2016год</t>
  </si>
  <si>
    <t>Факт 2016год</t>
  </si>
  <si>
    <t>%</t>
  </si>
  <si>
    <t>ВСЕГО</t>
  </si>
  <si>
    <t>Муниципальная программа «О проведении работ по уточнению записей в похозяйственных книгах муниципального образования Мичуринское сельское поселение»  на 2016 год</t>
  </si>
  <si>
    <t>01 0 00 00000</t>
  </si>
  <si>
    <t>01 1 00 00000</t>
  </si>
  <si>
    <t xml:space="preserve">Закупка товаров, работ и </t>
  </si>
  <si>
    <t xml:space="preserve">услуг для государственных </t>
  </si>
  <si>
    <t>(муниципальных нужд)</t>
  </si>
  <si>
    <t>Муниципальная программа «Ремонт и реконструкция муниципального имущества на 2016 год»</t>
  </si>
  <si>
    <t>02 0 00 00000</t>
  </si>
  <si>
    <t>02 1 00 00000</t>
  </si>
  <si>
    <t>Приобретение муниципального имущества</t>
  </si>
  <si>
    <t>02 1 02 00000</t>
  </si>
  <si>
    <t>Муниципальная программа «Капитальный ремонт и ремонт автомобильных дорог местного значения Мичуринского сельского поселения на 2016 год»</t>
  </si>
  <si>
    <t>03 1 00 00000</t>
  </si>
  <si>
    <t>Мероприятия по строительству, капитальному ремонту и ремонту улично-дорожной сети</t>
  </si>
  <si>
    <t>03 1 00 62440</t>
  </si>
  <si>
    <t>Муниципальная программа «Повышение безопасности дорожного движения на территории Мичуринского сельского</t>
  </si>
  <si>
    <t>03 2 00 00000</t>
  </si>
  <si>
    <t xml:space="preserve"> Муниципальная программа «Мероприятия по  землеустройству</t>
  </si>
  <si>
    <t>04 0 00 00000</t>
  </si>
  <si>
    <t xml:space="preserve">   и землепользованию на  территории Мичуринского сельского </t>
  </si>
  <si>
    <t xml:space="preserve"> поселения» на 2016год</t>
  </si>
  <si>
    <t>04 1 00 00000</t>
  </si>
  <si>
    <t>Муниципальная программа «Поддержка  малого и среднего предпринимательства  на 2016 год»</t>
  </si>
  <si>
    <t>05 0 00 00000</t>
  </si>
  <si>
    <t>05 1 00 00000</t>
  </si>
  <si>
    <t>Муниципальная программа «Энергосбережение и энергоэффективность в Мичуринском сельском  поселении  Динского района» на 2016год</t>
  </si>
  <si>
    <t>06 0 00 00000</t>
  </si>
  <si>
    <t>06 1 00 00000</t>
  </si>
  <si>
    <r>
      <t>Муниципальная программа «</t>
    </r>
    <r>
      <rPr>
        <sz val="12"/>
        <color indexed="8"/>
        <rFont val="Times New Roman"/>
        <family val="1"/>
      </rPr>
      <t xml:space="preserve">Подготовка предприятий жилищно-коммунального комплекса  Мичуринского сельского поселения </t>
    </r>
  </si>
  <si>
    <t>07 0 00 00000</t>
  </si>
  <si>
    <t xml:space="preserve">  к работе в осенне-зимний период на  2016-2017 годы»</t>
  </si>
  <si>
    <t>07 1 00 00000</t>
  </si>
  <si>
    <t xml:space="preserve">Муниципальная программа «Социальное развития жилищно- </t>
  </si>
  <si>
    <t>08 0 00 00000</t>
  </si>
  <si>
    <t xml:space="preserve">коммунального комплекса Мичуринского сельского поселения»  </t>
  </si>
  <si>
    <t>на 2016 год</t>
  </si>
  <si>
    <t>08 1 00 00000</t>
  </si>
  <si>
    <t>08 1 02 00000</t>
  </si>
  <si>
    <t>Иный бюджетные ассигнования</t>
  </si>
  <si>
    <t>08 1 03 00000</t>
  </si>
  <si>
    <t>Мероприятия по организации уличного освещение</t>
  </si>
  <si>
    <t>08 1 04 00000</t>
  </si>
  <si>
    <t>Мероприятия по комплексному развитию инженерных систем ЖКХ</t>
  </si>
  <si>
    <t>08 1 05 0000</t>
  </si>
  <si>
    <t>08 1 05 00000</t>
  </si>
  <si>
    <t xml:space="preserve">Муниципальная программа «Благоустройство, санитарное состояние, озеленение  территории Мичуринского сельского </t>
  </si>
  <si>
    <t>09 0 00 00000</t>
  </si>
  <si>
    <t>поселения» на 2016год</t>
  </si>
  <si>
    <t>09 1 00 00000</t>
  </si>
  <si>
    <t>09 1 01 00000</t>
  </si>
  <si>
    <t>Мероприятия по озеленению</t>
  </si>
  <si>
    <t>09 1 02 00000</t>
  </si>
  <si>
    <t>09 1 03 00000</t>
  </si>
  <si>
    <t>09 1 04 00000</t>
  </si>
  <si>
    <t>09 1 05 00000</t>
  </si>
  <si>
    <t>Мероприятия по техническому обслуживанию и ремонту детских игровых площадок</t>
  </si>
  <si>
    <t>09 1 06 00000</t>
  </si>
  <si>
    <t>Мероприятия по иммобилизации безнадзорных животных</t>
  </si>
  <si>
    <t>09 1 08 00000</t>
  </si>
  <si>
    <t>Муниципальная программа</t>
  </si>
  <si>
    <t>10 0 00 00000</t>
  </si>
  <si>
    <t>«Финансирование расходов по территориальным органам общественного самоуправления на 2016 год»</t>
  </si>
  <si>
    <t>10 1 00 00000</t>
  </si>
  <si>
    <t xml:space="preserve">Муниципальная программа  </t>
  </si>
  <si>
    <t>11 0 00 00000</t>
  </si>
  <si>
    <t>«Молодежь- 2016»</t>
  </si>
  <si>
    <t>11 1 00 00000</t>
  </si>
  <si>
    <t>Муниципальная программа «Развитие культуры  на 2016 год»</t>
  </si>
  <si>
    <t>12 0 00 00000</t>
  </si>
  <si>
    <t>12 1 00 00000</t>
  </si>
  <si>
    <t>Расходы на обеспечение деятельности  учреждений культуры и мероприятий  в сфере культуры и кинематографии</t>
  </si>
  <si>
    <t>12 1 01 00000</t>
  </si>
  <si>
    <t>Расходы на обеспечение деятельности (оказание услуг) муниципальных учреждений</t>
  </si>
  <si>
    <t>12 1 01 00590</t>
  </si>
  <si>
    <t xml:space="preserve">Предоставление субсидий бюджетным, автономным учреждениям и иным </t>
  </si>
  <si>
    <t>некоммерческим организациям</t>
  </si>
  <si>
    <t>12 1 02 00000</t>
  </si>
  <si>
    <t>12 1 02 60120</t>
  </si>
  <si>
    <t>(краевой  бюджет)</t>
  </si>
  <si>
    <t>12 1 02 60126</t>
  </si>
  <si>
    <t>(местный  бюджет)</t>
  </si>
  <si>
    <t xml:space="preserve">Муниципальная программа «Мероприятия, посвященные памятным датам и знаменательным событиям </t>
  </si>
  <si>
    <t>13 0 00 00000</t>
  </si>
  <si>
    <t>Мичуринского сельского поселения на 2016 год»</t>
  </si>
  <si>
    <t>13 1 00 00000</t>
  </si>
  <si>
    <t xml:space="preserve">Муниципальная программа «Развитие физической культуры и спорта на 2016 </t>
  </si>
  <si>
    <t>14 0 00 00000</t>
  </si>
  <si>
    <t>год»</t>
  </si>
  <si>
    <t>14 1 00 00000</t>
  </si>
  <si>
    <t>Муниципальной программы «Расширение информационного пространства муниципального образования Мичуринское сельское поселение» на 2016 год</t>
  </si>
  <si>
    <t>15 0 00 00000</t>
  </si>
  <si>
    <t>15 1 00 00000</t>
  </si>
  <si>
    <t xml:space="preserve"> Муниципальная программа «Противодействие терроризму и экстремизму, минимизация и ликвидация последствий их проявления на территории Мичуринского сельского поселения» на 2016 год</t>
  </si>
  <si>
    <t>16 0 00 00000</t>
  </si>
  <si>
    <t>16 1 00 00000</t>
  </si>
  <si>
    <t>Обеспечение деятельности высшего органа исполнительной власти муниципального образования</t>
  </si>
  <si>
    <t>50 0 00 00000</t>
  </si>
  <si>
    <t>Высшее должностное лицо муниципального образования</t>
  </si>
  <si>
    <t>50 1 00 00000</t>
  </si>
  <si>
    <t>Расходы на обеспечение функций органов местного самоуправления</t>
  </si>
  <si>
    <t>50 1 00 00190</t>
  </si>
  <si>
    <t>Обеспечение деятельности администрации муниципального образования</t>
  </si>
  <si>
    <t>51 0 00 00000</t>
  </si>
  <si>
    <t>51 1 00 00000</t>
  </si>
  <si>
    <t>51 1 00 00190</t>
  </si>
  <si>
    <t xml:space="preserve">Расходы на выплаты персоналу в целях обеспечения выполнения функций </t>
  </si>
  <si>
    <t>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</si>
  <si>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Краснодарского края</t>
  </si>
  <si>
    <t>51 2 00 00000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</si>
  <si>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</si>
  <si>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51 2 00 60190</t>
  </si>
  <si>
    <t>Расходы на обеспечение деятельности централизованной бухгалтерии</t>
  </si>
  <si>
    <t>51 6 00 00000</t>
  </si>
  <si>
    <r>
      <t>Обеспечение деятельности подведомственных учреждений (</t>
    </r>
    <r>
      <rPr>
        <sz val="12"/>
        <color indexed="8"/>
        <rFont val="Times New Roman"/>
        <family val="1"/>
      </rPr>
      <t>централизованной бухгалтерии)</t>
    </r>
  </si>
  <si>
    <t>51 6 00 00590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</si>
  <si>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</si>
  <si>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</si>
  <si>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</t>
  </si>
  <si>
    <t>51 8 00 00590</t>
  </si>
  <si>
    <t xml:space="preserve"> обслуживанию</t>
  </si>
  <si>
    <t>Осуществление первичного воинского учета</t>
  </si>
  <si>
    <t>55 2 00 00000</t>
  </si>
  <si>
    <t>55 2 00 51180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</si>
  <si>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</si>
  <si>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75 0 00 00000</t>
  </si>
  <si>
    <t>75 0 00 00190</t>
  </si>
  <si>
    <t>85 0 00 41210</t>
  </si>
  <si>
    <t>Дополнительное материальное обеспечение, доплата к пенсиям</t>
  </si>
  <si>
    <t>96 0 00 00000</t>
  </si>
  <si>
    <t>96 1 00 10150</t>
  </si>
  <si>
    <t>Обслуживание государственного (муниципального) долга</t>
  </si>
  <si>
    <t>ПРИЛОЖЕНИЕ 4                                                                        к  решению Совета Мичуринского                                сельского поселения Динского района                                                                    от 25.05.2017      № 178-34/3</t>
  </si>
  <si>
    <t>ПРИЛОЖЕНИЕ 1                                                              к  решению Совета Мичуринского                                                    сельского поселения Динского района                                                    от 25.05.2017      № 178-34/3</t>
  </si>
  <si>
    <t>ПРИЛОЖЕНИЕ 2                                                              к  решению Совета Мичуринского                                                    сельского поселения Динского района                                                    от 25.05.2017      № 178-34/3</t>
  </si>
  <si>
    <t>ПРИЛОЖЕНИЕ 3                                                                        к  решению Совета Мичуринского                                сельского поселения Динского района                                       от 25.05.2017      № 178-34/3</t>
  </si>
  <si>
    <t>ПРИЛОЖЕНИЕ 5                                                                        к  решению Совета Мичуринского                                сельского поселения Динского района                                                         от 25.05.2017      № 178-34/3</t>
  </si>
  <si>
    <t>ПРИЛОЖЕНИЕ 6                                                                       к  решению Совета Мичуринского                                сельского поселения Динского района                                       от 25.05.2017      № 178-34/3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</si>
</sst>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00"/>
    <numFmt numFmtId="185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wrapText="1"/>
    </xf>
    <xf numFmtId="4" fontId="4" fillId="32" borderId="11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2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32" borderId="0" xfId="0" applyFont="1" applyFill="1" applyBorder="1" applyAlignment="1">
      <alignment wrapText="1"/>
    </xf>
    <xf numFmtId="4" fontId="4" fillId="3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32" borderId="11" xfId="0" applyFont="1" applyFill="1" applyBorder="1" applyAlignment="1">
      <alignment wrapText="1"/>
    </xf>
    <xf numFmtId="4" fontId="12" fillId="32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49" fontId="12" fillId="32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13" fillId="32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3" fontId="4" fillId="32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3" fontId="4" fillId="32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12" fillId="32" borderId="11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14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9" fillId="32" borderId="0" xfId="0" applyNumberFormat="1" applyFont="1" applyFill="1" applyBorder="1" applyAlignment="1">
      <alignment vertical="center" wrapText="1"/>
    </xf>
    <xf numFmtId="4" fontId="12" fillId="32" borderId="11" xfId="0" applyNumberFormat="1" applyFont="1" applyFill="1" applyBorder="1" applyAlignment="1">
      <alignment vertical="center" wrapText="1"/>
    </xf>
    <xf numFmtId="3" fontId="12" fillId="32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49" fontId="62" fillId="32" borderId="11" xfId="0" applyNumberFormat="1" applyFont="1" applyFill="1" applyBorder="1" applyAlignment="1">
      <alignment horizontal="center" vertical="center" wrapText="1"/>
    </xf>
    <xf numFmtId="3" fontId="62" fillId="32" borderId="11" xfId="0" applyNumberFormat="1" applyFont="1" applyFill="1" applyBorder="1" applyAlignment="1">
      <alignment horizontal="center" vertical="center" wrapText="1"/>
    </xf>
    <xf numFmtId="0" fontId="62" fillId="32" borderId="11" xfId="0" applyFont="1" applyFill="1" applyBorder="1" applyAlignment="1">
      <alignment horizontal="center" vertical="center" wrapText="1"/>
    </xf>
    <xf numFmtId="4" fontId="62" fillId="32" borderId="11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13" fillId="32" borderId="11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13" fillId="32" borderId="11" xfId="0" applyNumberFormat="1" applyFont="1" applyFill="1" applyBorder="1" applyAlignment="1">
      <alignment vertical="center" wrapText="1"/>
    </xf>
    <xf numFmtId="49" fontId="17" fillId="32" borderId="11" xfId="0" applyNumberFormat="1" applyFont="1" applyFill="1" applyBorder="1" applyAlignment="1">
      <alignment vertical="center" wrapText="1"/>
    </xf>
    <xf numFmtId="4" fontId="13" fillId="32" borderId="11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8" fontId="4" fillId="0" borderId="11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/>
    </xf>
    <xf numFmtId="178" fontId="7" fillId="0" borderId="11" xfId="0" applyNumberFormat="1" applyFont="1" applyFill="1" applyBorder="1" applyAlignment="1">
      <alignment horizontal="right" wrapText="1"/>
    </xf>
    <xf numFmtId="178" fontId="4" fillId="0" borderId="11" xfId="0" applyNumberFormat="1" applyFont="1" applyFill="1" applyBorder="1" applyAlignment="1">
      <alignment horizontal="right" wrapText="1"/>
    </xf>
    <xf numFmtId="178" fontId="4" fillId="0" borderId="11" xfId="0" applyNumberFormat="1" applyFont="1" applyFill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32" borderId="11" xfId="0" applyNumberFormat="1" applyFont="1" applyFill="1" applyBorder="1" applyAlignment="1" applyProtection="1">
      <alignment horizontal="right" vertical="top" wrapText="1"/>
      <protection/>
    </xf>
    <xf numFmtId="178" fontId="4" fillId="32" borderId="11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/>
    </xf>
    <xf numFmtId="172" fontId="7" fillId="0" borderId="11" xfId="0" applyNumberFormat="1" applyFont="1" applyFill="1" applyBorder="1" applyAlignment="1">
      <alignment horizontal="left" wrapText="1"/>
    </xf>
    <xf numFmtId="178" fontId="19" fillId="32" borderId="11" xfId="0" applyNumberFormat="1" applyFont="1" applyFill="1" applyBorder="1" applyAlignment="1">
      <alignment horizontal="right" vertical="center" wrapText="1"/>
    </xf>
    <xf numFmtId="178" fontId="12" fillId="32" borderId="11" xfId="0" applyNumberFormat="1" applyFont="1" applyFill="1" applyBorder="1" applyAlignment="1">
      <alignment horizontal="right" vertical="center" wrapText="1"/>
    </xf>
    <xf numFmtId="178" fontId="63" fillId="32" borderId="11" xfId="0" applyNumberFormat="1" applyFont="1" applyFill="1" applyBorder="1" applyAlignment="1">
      <alignment horizontal="right" vertical="center" wrapText="1"/>
    </xf>
    <xf numFmtId="178" fontId="62" fillId="32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178" fontId="7" fillId="32" borderId="11" xfId="0" applyNumberFormat="1" applyFont="1" applyFill="1" applyBorder="1" applyAlignment="1">
      <alignment horizontal="right" vertical="center" wrapText="1"/>
    </xf>
    <xf numFmtId="178" fontId="13" fillId="32" borderId="10" xfId="0" applyNumberFormat="1" applyFont="1" applyFill="1" applyBorder="1" applyAlignment="1">
      <alignment horizontal="right" vertical="center" wrapText="1"/>
    </xf>
    <xf numFmtId="178" fontId="20" fillId="34" borderId="14" xfId="0" applyNumberFormat="1" applyFont="1" applyFill="1" applyBorder="1" applyAlignment="1">
      <alignment horizontal="right" vertical="center"/>
    </xf>
    <xf numFmtId="178" fontId="12" fillId="32" borderId="14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17" fillId="32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8" fontId="17" fillId="32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/>
    </xf>
    <xf numFmtId="49" fontId="64" fillId="0" borderId="11" xfId="0" applyNumberFormat="1" applyFont="1" applyBorder="1" applyAlignment="1">
      <alignment vertical="center"/>
    </xf>
    <xf numFmtId="49" fontId="12" fillId="32" borderId="13" xfId="0" applyNumberFormat="1" applyFont="1" applyFill="1" applyBorder="1" applyAlignment="1">
      <alignment horizontal="center" vertical="center" wrapText="1"/>
    </xf>
    <xf numFmtId="49" fontId="62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8" fontId="62" fillId="35" borderId="11" xfId="0" applyNumberFormat="1" applyFont="1" applyFill="1" applyBorder="1" applyAlignment="1">
      <alignment horizontal="right" vertical="center" wrapText="1"/>
    </xf>
    <xf numFmtId="4" fontId="13" fillId="35" borderId="11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178" fontId="12" fillId="0" borderId="11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vertical="center" wrapText="1"/>
    </xf>
    <xf numFmtId="49" fontId="20" fillId="34" borderId="19" xfId="0" applyNumberFormat="1" applyFont="1" applyFill="1" applyBorder="1" applyAlignment="1">
      <alignment horizontal="center" vertical="center"/>
    </xf>
    <xf numFmtId="49" fontId="12" fillId="32" borderId="20" xfId="0" applyNumberFormat="1" applyFont="1" applyFill="1" applyBorder="1" applyAlignment="1">
      <alignment horizontal="center" vertical="center" wrapText="1"/>
    </xf>
    <xf numFmtId="178" fontId="12" fillId="32" borderId="21" xfId="0" applyNumberFormat="1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20" fillId="0" borderId="11" xfId="0" applyNumberFormat="1" applyFont="1" applyBorder="1" applyAlignment="1">
      <alignment/>
    </xf>
    <xf numFmtId="49" fontId="7" fillId="32" borderId="11" xfId="0" applyNumberFormat="1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/>
    </xf>
    <xf numFmtId="178" fontId="20" fillId="0" borderId="11" xfId="0" applyNumberFormat="1" applyFont="1" applyBorder="1" applyAlignment="1">
      <alignment/>
    </xf>
    <xf numFmtId="0" fontId="64" fillId="0" borderId="11" xfId="0" applyNumberFormat="1" applyFont="1" applyBorder="1" applyAlignment="1">
      <alignment vertical="center"/>
    </xf>
    <xf numFmtId="0" fontId="12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24" fillId="0" borderId="16" xfId="0" applyFont="1" applyBorder="1" applyAlignment="1">
      <alignment vertical="center"/>
    </xf>
    <xf numFmtId="0" fontId="24" fillId="0" borderId="22" xfId="0" applyFont="1" applyBorder="1" applyAlignment="1">
      <alignment horizontal="justify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horizontal="justify" vertical="center"/>
    </xf>
    <xf numFmtId="0" fontId="23" fillId="0" borderId="25" xfId="0" applyFont="1" applyBorder="1" applyAlignment="1">
      <alignment horizontal="justify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horizontal="justify" vertic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0" fontId="23" fillId="0" borderId="2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justify" vertical="center" wrapText="1"/>
    </xf>
    <xf numFmtId="4" fontId="23" fillId="0" borderId="19" xfId="0" applyNumberFormat="1" applyFont="1" applyBorder="1" applyAlignment="1">
      <alignment horizontal="right" wrapText="1"/>
    </xf>
    <xf numFmtId="4" fontId="26" fillId="0" borderId="14" xfId="0" applyNumberFormat="1" applyFont="1" applyBorder="1" applyAlignment="1">
      <alignment horizontal="right" wrapText="1"/>
    </xf>
    <xf numFmtId="0" fontId="23" fillId="0" borderId="11" xfId="0" applyFont="1" applyBorder="1" applyAlignment="1">
      <alignment horizontal="justify" vertical="center"/>
    </xf>
    <xf numFmtId="4" fontId="23" fillId="0" borderId="13" xfId="0" applyNumberFormat="1" applyFont="1" applyBorder="1" applyAlignment="1">
      <alignment horizontal="right" wrapText="1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 vertical="top"/>
    </xf>
    <xf numFmtId="0" fontId="24" fillId="0" borderId="0" xfId="0" applyFont="1" applyAlignment="1">
      <alignment wrapText="1"/>
    </xf>
    <xf numFmtId="4" fontId="24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vertical="top"/>
    </xf>
    <xf numFmtId="0" fontId="23" fillId="0" borderId="11" xfId="0" applyFont="1" applyBorder="1" applyAlignment="1">
      <alignment horizontal="justify" vertical="top"/>
    </xf>
    <xf numFmtId="4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justify" vertical="top" wrapText="1"/>
    </xf>
    <xf numFmtId="4" fontId="23" fillId="0" borderId="11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17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 horizontal="right"/>
    </xf>
    <xf numFmtId="2" fontId="24" fillId="0" borderId="27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 wrapText="1"/>
    </xf>
    <xf numFmtId="2" fontId="23" fillId="0" borderId="13" xfId="0" applyNumberFormat="1" applyFont="1" applyBorder="1" applyAlignment="1">
      <alignment horizontal="right"/>
    </xf>
    <xf numFmtId="2" fontId="23" fillId="0" borderId="30" xfId="0" applyNumberFormat="1" applyFont="1" applyBorder="1" applyAlignment="1">
      <alignment horizontal="right"/>
    </xf>
    <xf numFmtId="2" fontId="23" fillId="0" borderId="24" xfId="0" applyNumberFormat="1" applyFont="1" applyBorder="1" applyAlignment="1">
      <alignment horizontal="right"/>
    </xf>
    <xf numFmtId="4" fontId="23" fillId="0" borderId="12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4" fontId="24" fillId="0" borderId="10" xfId="0" applyNumberFormat="1" applyFont="1" applyBorder="1" applyAlignment="1">
      <alignment horizontal="right" wrapText="1"/>
    </xf>
    <xf numFmtId="0" fontId="7" fillId="35" borderId="11" xfId="0" applyFont="1" applyFill="1" applyBorder="1" applyAlignment="1">
      <alignment/>
    </xf>
    <xf numFmtId="178" fontId="7" fillId="35" borderId="11" xfId="0" applyNumberFormat="1" applyFont="1" applyFill="1" applyBorder="1" applyAlignment="1">
      <alignment horizontal="right" wrapText="1"/>
    </xf>
    <xf numFmtId="4" fontId="12" fillId="32" borderId="11" xfId="0" applyNumberFormat="1" applyFont="1" applyFill="1" applyBorder="1" applyAlignment="1">
      <alignment wrapText="1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178" fontId="62" fillId="0" borderId="11" xfId="0" applyNumberFormat="1" applyFont="1" applyBorder="1" applyAlignment="1">
      <alignment vertical="center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30" xfId="0" applyFont="1" applyBorder="1" applyAlignment="1">
      <alignment horizontal="justify" vertical="center" wrapText="1"/>
    </xf>
    <xf numFmtId="0" fontId="62" fillId="0" borderId="18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10" fillId="0" borderId="14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35" borderId="13" xfId="0" applyFont="1" applyFill="1" applyBorder="1" applyAlignment="1">
      <alignment wrapText="1"/>
    </xf>
    <xf numFmtId="0" fontId="10" fillId="35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3" fontId="4" fillId="32" borderId="0" xfId="0" applyNumberFormat="1" applyFont="1" applyFill="1" applyBorder="1" applyAlignment="1" applyProtection="1">
      <alignment vertical="top" wrapText="1"/>
      <protection/>
    </xf>
    <xf numFmtId="3" fontId="4" fillId="32" borderId="13" xfId="0" applyNumberFormat="1" applyFont="1" applyFill="1" applyBorder="1" applyAlignment="1" applyProtection="1">
      <alignment vertical="top" wrapText="1"/>
      <protection/>
    </xf>
    <xf numFmtId="0" fontId="4" fillId="32" borderId="13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>
      <alignment wrapText="1"/>
    </xf>
    <xf numFmtId="3" fontId="4" fillId="32" borderId="13" xfId="0" applyNumberFormat="1" applyFont="1" applyFill="1" applyBorder="1" applyAlignment="1" applyProtection="1">
      <alignment horizontal="left" vertical="top" wrapText="1"/>
      <protection/>
    </xf>
    <xf numFmtId="3" fontId="4" fillId="32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wrapText="1"/>
    </xf>
    <xf numFmtId="49" fontId="12" fillId="32" borderId="13" xfId="0" applyNumberFormat="1" applyFont="1" applyFill="1" applyBorder="1" applyAlignment="1">
      <alignment horizontal="left" vertical="center" wrapText="1"/>
    </xf>
    <xf numFmtId="49" fontId="12" fillId="32" borderId="19" xfId="0" applyNumberFormat="1" applyFont="1" applyFill="1" applyBorder="1" applyAlignment="1">
      <alignment horizontal="left" vertical="center" wrapText="1"/>
    </xf>
    <xf numFmtId="49" fontId="12" fillId="32" borderId="14" xfId="0" applyNumberFormat="1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horizontal="left" vertical="center" wrapText="1"/>
    </xf>
    <xf numFmtId="49" fontId="13" fillId="32" borderId="13" xfId="0" applyNumberFormat="1" applyFont="1" applyFill="1" applyBorder="1" applyAlignment="1">
      <alignment horizontal="left" vertical="center" wrapText="1"/>
    </xf>
    <xf numFmtId="49" fontId="13" fillId="32" borderId="19" xfId="0" applyNumberFormat="1" applyFont="1" applyFill="1" applyBorder="1" applyAlignment="1">
      <alignment horizontal="left" vertical="center" wrapText="1"/>
    </xf>
    <xf numFmtId="49" fontId="13" fillId="32" borderId="14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4" fontId="9" fillId="32" borderId="0" xfId="0" applyNumberFormat="1" applyFont="1" applyFill="1" applyBorder="1" applyAlignment="1">
      <alignment horizontal="right" vertical="center" wrapText="1"/>
    </xf>
    <xf numFmtId="49" fontId="17" fillId="32" borderId="13" xfId="0" applyNumberFormat="1" applyFont="1" applyFill="1" applyBorder="1" applyAlignment="1">
      <alignment vertical="center" wrapText="1"/>
    </xf>
    <xf numFmtId="49" fontId="17" fillId="32" borderId="19" xfId="0" applyNumberFormat="1" applyFont="1" applyFill="1" applyBorder="1" applyAlignment="1">
      <alignment vertical="center" wrapText="1"/>
    </xf>
    <xf numFmtId="49" fontId="17" fillId="32" borderId="14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6" fillId="32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2" fillId="32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62" fillId="32" borderId="13" xfId="0" applyNumberFormat="1" applyFont="1" applyFill="1" applyBorder="1" applyAlignment="1">
      <alignment vertical="center" wrapText="1"/>
    </xf>
    <xf numFmtId="49" fontId="62" fillId="32" borderId="19" xfId="0" applyNumberFormat="1" applyFont="1" applyFill="1" applyBorder="1" applyAlignment="1">
      <alignment vertical="center" wrapText="1"/>
    </xf>
    <xf numFmtId="49" fontId="62" fillId="32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wrapText="1"/>
    </xf>
    <xf numFmtId="49" fontId="12" fillId="35" borderId="13" xfId="0" applyNumberFormat="1" applyFont="1" applyFill="1" applyBorder="1" applyAlignment="1">
      <alignment horizontal="left" vertical="center" wrapText="1"/>
    </xf>
    <xf numFmtId="49" fontId="12" fillId="35" borderId="19" xfId="0" applyNumberFormat="1" applyFont="1" applyFill="1" applyBorder="1" applyAlignment="1">
      <alignment horizontal="left" vertical="center" wrapText="1"/>
    </xf>
    <xf numFmtId="49" fontId="12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4" fontId="23" fillId="0" borderId="11" xfId="0" applyNumberFormat="1" applyFont="1" applyBorder="1" applyAlignment="1">
      <alignment horizontal="right" wrapText="1"/>
    </xf>
    <xf numFmtId="4" fontId="26" fillId="0" borderId="11" xfId="0" applyNumberFormat="1" applyFont="1" applyBorder="1" applyAlignment="1">
      <alignment horizontal="right" wrapText="1"/>
    </xf>
    <xf numFmtId="4" fontId="23" fillId="0" borderId="32" xfId="0" applyNumberFormat="1" applyFont="1" applyBorder="1" applyAlignment="1">
      <alignment horizontal="right" wrapText="1"/>
    </xf>
    <xf numFmtId="4" fontId="23" fillId="0" borderId="21" xfId="0" applyNumberFormat="1" applyFont="1" applyBorder="1" applyAlignment="1">
      <alignment horizontal="right" wrapText="1"/>
    </xf>
    <xf numFmtId="4" fontId="24" fillId="0" borderId="13" xfId="0" applyNumberFormat="1" applyFont="1" applyBorder="1" applyAlignment="1">
      <alignment horizontal="right" wrapText="1"/>
    </xf>
    <xf numFmtId="4" fontId="25" fillId="0" borderId="14" xfId="0" applyNumberFormat="1" applyFont="1" applyBorder="1" applyAlignment="1">
      <alignment horizontal="right" wrapText="1"/>
    </xf>
    <xf numFmtId="3" fontId="23" fillId="32" borderId="0" xfId="0" applyNumberFormat="1" applyFont="1" applyFill="1" applyBorder="1" applyAlignment="1" applyProtection="1">
      <alignment vertical="top" wrapText="1"/>
      <protection/>
    </xf>
    <xf numFmtId="0" fontId="23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justify" vertical="center"/>
    </xf>
    <xf numFmtId="0" fontId="23" fillId="0" borderId="34" xfId="0" applyFont="1" applyBorder="1" applyAlignment="1">
      <alignment horizontal="justify" vertical="center"/>
    </xf>
    <xf numFmtId="0" fontId="23" fillId="0" borderId="35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" fontId="26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24" fillId="0" borderId="13" xfId="0" applyNumberFormat="1" applyFont="1" applyBorder="1" applyAlignment="1">
      <alignment wrapText="1"/>
    </xf>
    <xf numFmtId="4" fontId="24" fillId="0" borderId="14" xfId="0" applyNumberFormat="1" applyFont="1" applyBorder="1" applyAlignment="1">
      <alignment wrapText="1"/>
    </xf>
    <xf numFmtId="4" fontId="23" fillId="0" borderId="36" xfId="0" applyNumberFormat="1" applyFont="1" applyBorder="1" applyAlignment="1">
      <alignment horizontal="right" wrapText="1"/>
    </xf>
    <xf numFmtId="4" fontId="23" fillId="0" borderId="14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 wrapText="1"/>
    </xf>
    <xf numFmtId="4" fontId="24" fillId="0" borderId="14" xfId="0" applyNumberFormat="1" applyFont="1" applyBorder="1" applyAlignment="1">
      <alignment horizontal="right" wrapText="1"/>
    </xf>
    <xf numFmtId="0" fontId="26" fillId="0" borderId="0" xfId="0" applyFont="1" applyAlignment="1">
      <alignment/>
    </xf>
    <xf numFmtId="4" fontId="23" fillId="0" borderId="13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1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 wrapText="1"/>
    </xf>
    <xf numFmtId="0" fontId="23" fillId="0" borderId="37" xfId="0" applyFont="1" applyBorder="1" applyAlignment="1">
      <alignment vertical="center"/>
    </xf>
    <xf numFmtId="0" fontId="23" fillId="0" borderId="37" xfId="0" applyFont="1" applyBorder="1" applyAlignment="1">
      <alignment horizontal="justify" vertical="center"/>
    </xf>
    <xf numFmtId="0" fontId="23" fillId="0" borderId="23" xfId="0" applyFont="1" applyBorder="1" applyAlignment="1">
      <alignment horizontal="justify" vertical="center"/>
    </xf>
    <xf numFmtId="4" fontId="23" fillId="0" borderId="33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4" fontId="23" fillId="0" borderId="31" xfId="0" applyNumberFormat="1" applyFont="1" applyBorder="1" applyAlignment="1">
      <alignment wrapText="1"/>
    </xf>
    <xf numFmtId="4" fontId="23" fillId="0" borderId="29" xfId="0" applyNumberFormat="1" applyFont="1" applyBorder="1" applyAlignment="1">
      <alignment wrapText="1"/>
    </xf>
    <xf numFmtId="4" fontId="23" fillId="0" borderId="20" xfId="0" applyNumberFormat="1" applyFont="1" applyBorder="1" applyAlignment="1">
      <alignment wrapText="1"/>
    </xf>
    <xf numFmtId="4" fontId="23" fillId="0" borderId="2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38" xfId="0" applyFont="1" applyBorder="1" applyAlignment="1">
      <alignment horizontal="center" vertical="justify" wrapText="1"/>
    </xf>
    <xf numFmtId="0" fontId="8" fillId="0" borderId="38" xfId="0" applyFont="1" applyBorder="1" applyAlignment="1">
      <alignment horizontal="center" vertical="justify"/>
    </xf>
    <xf numFmtId="3" fontId="2" fillId="32" borderId="0" xfId="0" applyNumberFormat="1" applyFont="1" applyFill="1" applyBorder="1" applyAlignment="1" applyProtection="1">
      <alignment vertical="top" wrapText="1"/>
      <protection/>
    </xf>
    <xf numFmtId="0" fontId="62" fillId="0" borderId="11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53" applyFont="1" applyAlignment="1">
      <alignment horizontal="left" wrapText="1"/>
      <protection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0" zoomScaleNormal="90" zoomScalePageLayoutView="0" workbookViewId="0" topLeftCell="A1">
      <selection activeCell="C4" sqref="C4:G4"/>
    </sheetView>
  </sheetViews>
  <sheetFormatPr defaultColWidth="9.00390625" defaultRowHeight="12.75"/>
  <cols>
    <col min="1" max="1" width="24.50390625" style="0" customWidth="1"/>
    <col min="2" max="2" width="27.25390625" style="0" customWidth="1"/>
    <col min="3" max="3" width="27.50390625" style="0" customWidth="1"/>
    <col min="4" max="4" width="24.50390625" style="0" customWidth="1"/>
    <col min="5" max="5" width="19.00390625" style="0" customWidth="1"/>
    <col min="6" max="6" width="4.125" style="0" hidden="1" customWidth="1"/>
    <col min="7" max="7" width="12.50390625" style="0" hidden="1" customWidth="1"/>
    <col min="8" max="9" width="15.875" style="0" customWidth="1"/>
    <col min="10" max="10" width="17.75390625" style="0" customWidth="1"/>
  </cols>
  <sheetData>
    <row r="1" spans="4:8" ht="13.5" customHeight="1">
      <c r="D1" s="215"/>
      <c r="E1" s="217" t="s">
        <v>551</v>
      </c>
      <c r="F1" s="217"/>
      <c r="G1" s="217"/>
      <c r="H1" s="217"/>
    </row>
    <row r="2" spans="3:12" ht="18.75">
      <c r="C2" s="95"/>
      <c r="D2" s="216"/>
      <c r="E2" s="217"/>
      <c r="F2" s="217"/>
      <c r="G2" s="217"/>
      <c r="H2" s="217"/>
      <c r="J2" s="2"/>
      <c r="K2" s="2"/>
      <c r="L2" s="2"/>
    </row>
    <row r="3" spans="1:8" ht="76.5" customHeight="1">
      <c r="A3" t="s">
        <v>156</v>
      </c>
      <c r="D3" s="216"/>
      <c r="E3" s="217"/>
      <c r="F3" s="217"/>
      <c r="G3" s="217"/>
      <c r="H3" s="217"/>
    </row>
    <row r="4" spans="2:12" ht="0" customHeight="1" hidden="1">
      <c r="B4" s="1"/>
      <c r="C4" s="217"/>
      <c r="D4" s="217"/>
      <c r="E4" s="217"/>
      <c r="F4" s="217"/>
      <c r="G4" s="217"/>
      <c r="H4" s="1"/>
      <c r="I4" s="1"/>
      <c r="J4" s="1"/>
      <c r="K4" s="1"/>
      <c r="L4" s="1"/>
    </row>
    <row r="5" spans="2:12" ht="15.75">
      <c r="B5" s="1"/>
      <c r="C5" s="20"/>
      <c r="D5" s="20"/>
      <c r="E5" s="20"/>
      <c r="F5" s="1"/>
      <c r="G5" s="1"/>
      <c r="H5" s="1"/>
      <c r="I5" s="1"/>
      <c r="J5" s="1"/>
      <c r="K5" s="1"/>
      <c r="L5" s="1"/>
    </row>
    <row r="6" spans="1:5" ht="33" customHeight="1">
      <c r="A6" s="220" t="s">
        <v>219</v>
      </c>
      <c r="B6" s="220"/>
      <c r="C6" s="220"/>
      <c r="D6" s="220"/>
      <c r="E6" s="220"/>
    </row>
    <row r="7" spans="1:5" ht="15.75">
      <c r="A7" s="3"/>
      <c r="B7" s="3"/>
      <c r="C7" s="3"/>
      <c r="D7" s="3"/>
      <c r="E7" s="3" t="s">
        <v>44</v>
      </c>
    </row>
    <row r="8" spans="1:8" ht="12.75" customHeight="1">
      <c r="A8" s="221" t="s">
        <v>76</v>
      </c>
      <c r="B8" s="222"/>
      <c r="C8" s="231" t="s">
        <v>221</v>
      </c>
      <c r="D8" s="231" t="s">
        <v>248</v>
      </c>
      <c r="E8" s="238" t="s">
        <v>220</v>
      </c>
      <c r="H8" s="257" t="s">
        <v>53</v>
      </c>
    </row>
    <row r="9" spans="1:8" ht="93.75" customHeight="1">
      <c r="A9" s="223"/>
      <c r="B9" s="224"/>
      <c r="C9" s="232"/>
      <c r="D9" s="232"/>
      <c r="E9" s="239"/>
      <c r="H9" s="257"/>
    </row>
    <row r="10" spans="1:10" ht="21" customHeight="1">
      <c r="A10" s="240" t="s">
        <v>99</v>
      </c>
      <c r="B10" s="241"/>
      <c r="C10" s="17"/>
      <c r="D10" s="98">
        <f>D11+D46</f>
        <v>27971.999999999996</v>
      </c>
      <c r="E10" s="98">
        <f>E11+E46</f>
        <v>29159</v>
      </c>
      <c r="G10" s="66"/>
      <c r="H10" s="197">
        <f>E10/D10*100</f>
        <v>104.24352924352927</v>
      </c>
      <c r="I10" s="66"/>
      <c r="J10" s="66"/>
    </row>
    <row r="11" spans="1:8" ht="22.5" customHeight="1">
      <c r="A11" s="234" t="s">
        <v>47</v>
      </c>
      <c r="B11" s="242"/>
      <c r="C11" s="53"/>
      <c r="D11" s="97">
        <f>D12+D17+D18+D23+D27+D39</f>
        <v>24303.999999999996</v>
      </c>
      <c r="E11" s="97">
        <f>E12+E17+E18+E23+E27+E39</f>
        <v>25491</v>
      </c>
      <c r="H11" s="197">
        <f>E11/D11*100</f>
        <v>104.88396971691904</v>
      </c>
    </row>
    <row r="12" spans="1:8" ht="22.5" customHeight="1">
      <c r="A12" s="236" t="s">
        <v>154</v>
      </c>
      <c r="B12" s="237"/>
      <c r="C12" s="53" t="s">
        <v>249</v>
      </c>
      <c r="D12" s="99">
        <f>D13+D14+D15</f>
        <v>2154.5</v>
      </c>
      <c r="E12" s="97">
        <f>E13+E14+E15+E16</f>
        <v>2572.3</v>
      </c>
      <c r="H12" s="197">
        <f aca="true" t="shared" si="0" ref="H12:H63">E12/D12*100</f>
        <v>119.39197029473196</v>
      </c>
    </row>
    <row r="13" spans="1:9" ht="93" customHeight="1">
      <c r="A13" s="229" t="s">
        <v>150</v>
      </c>
      <c r="B13" s="230"/>
      <c r="C13" s="53" t="s">
        <v>222</v>
      </c>
      <c r="D13" s="100">
        <v>663</v>
      </c>
      <c r="E13" s="96">
        <v>878.3</v>
      </c>
      <c r="H13" s="197">
        <f t="shared" si="0"/>
        <v>132.473604826546</v>
      </c>
      <c r="I13" s="61"/>
    </row>
    <row r="14" spans="1:9" ht="120" customHeight="1">
      <c r="A14" s="229" t="s">
        <v>152</v>
      </c>
      <c r="B14" s="230"/>
      <c r="C14" s="53" t="s">
        <v>223</v>
      </c>
      <c r="D14" s="100">
        <v>25</v>
      </c>
      <c r="E14" s="96">
        <v>13.4</v>
      </c>
      <c r="H14" s="197">
        <f t="shared" si="0"/>
        <v>53.6</v>
      </c>
      <c r="I14" s="61"/>
    </row>
    <row r="15" spans="1:9" s="60" customFormat="1" ht="94.5" customHeight="1">
      <c r="A15" s="229" t="s">
        <v>151</v>
      </c>
      <c r="B15" s="230"/>
      <c r="C15" s="59" t="s">
        <v>224</v>
      </c>
      <c r="D15" s="100">
        <v>1466.5</v>
      </c>
      <c r="E15" s="96">
        <v>1809.7</v>
      </c>
      <c r="H15" s="197">
        <f t="shared" si="0"/>
        <v>123.40265939311286</v>
      </c>
      <c r="I15" s="62"/>
    </row>
    <row r="16" spans="1:9" s="60" customFormat="1" ht="94.5" customHeight="1">
      <c r="A16" s="229" t="s">
        <v>153</v>
      </c>
      <c r="B16" s="230"/>
      <c r="C16" s="59" t="s">
        <v>225</v>
      </c>
      <c r="D16" s="100"/>
      <c r="E16" s="96">
        <v>-129.1</v>
      </c>
      <c r="H16" s="197"/>
      <c r="I16" s="62"/>
    </row>
    <row r="17" spans="1:9" s="60" customFormat="1" ht="61.5" customHeight="1">
      <c r="A17" s="255" t="s">
        <v>169</v>
      </c>
      <c r="B17" s="256"/>
      <c r="C17" s="106" t="s">
        <v>226</v>
      </c>
      <c r="D17" s="99">
        <v>124</v>
      </c>
      <c r="E17" s="97">
        <v>124</v>
      </c>
      <c r="H17" s="197">
        <f t="shared" si="0"/>
        <v>100</v>
      </c>
      <c r="I17" s="62"/>
    </row>
    <row r="18" spans="1:8" ht="21" customHeight="1">
      <c r="A18" s="234" t="s">
        <v>2</v>
      </c>
      <c r="B18" s="226"/>
      <c r="C18" s="54" t="s">
        <v>227</v>
      </c>
      <c r="D18" s="99">
        <v>4781</v>
      </c>
      <c r="E18" s="97">
        <f>SUM(E19:E22)</f>
        <v>5675.200000000001</v>
      </c>
      <c r="H18" s="197">
        <f t="shared" si="0"/>
        <v>118.70320016732903</v>
      </c>
    </row>
    <row r="19" spans="1:8" ht="93" customHeight="1">
      <c r="A19" s="227" t="s">
        <v>122</v>
      </c>
      <c r="B19" s="228"/>
      <c r="C19" s="48" t="s">
        <v>228</v>
      </c>
      <c r="D19" s="100">
        <v>4781</v>
      </c>
      <c r="E19" s="96">
        <v>5598.6</v>
      </c>
      <c r="H19" s="197">
        <f t="shared" si="0"/>
        <v>117.10102489019035</v>
      </c>
    </row>
    <row r="20" spans="1:8" ht="109.5" customHeight="1">
      <c r="A20" s="225" t="s">
        <v>168</v>
      </c>
      <c r="B20" s="226"/>
      <c r="C20" s="48" t="s">
        <v>229</v>
      </c>
      <c r="D20" s="100"/>
      <c r="E20" s="96">
        <v>8.2</v>
      </c>
      <c r="H20" s="197"/>
    </row>
    <row r="21" spans="1:8" ht="45.75" customHeight="1">
      <c r="A21" s="255" t="s">
        <v>167</v>
      </c>
      <c r="B21" s="256"/>
      <c r="C21" s="48" t="s">
        <v>230</v>
      </c>
      <c r="D21" s="100"/>
      <c r="E21" s="96">
        <v>42.8</v>
      </c>
      <c r="H21" s="197"/>
    </row>
    <row r="22" spans="1:8" ht="111" customHeight="1">
      <c r="A22" s="255" t="s">
        <v>166</v>
      </c>
      <c r="B22" s="256"/>
      <c r="C22" s="48" t="s">
        <v>231</v>
      </c>
      <c r="D22" s="100"/>
      <c r="E22" s="96">
        <v>25.6</v>
      </c>
      <c r="H22" s="197"/>
    </row>
    <row r="23" spans="1:8" ht="24" customHeight="1">
      <c r="A23" s="234" t="s">
        <v>77</v>
      </c>
      <c r="B23" s="226"/>
      <c r="C23" s="54" t="s">
        <v>232</v>
      </c>
      <c r="D23" s="99">
        <v>8673.3</v>
      </c>
      <c r="E23" s="97">
        <f>E24+E26</f>
        <v>8674.3</v>
      </c>
      <c r="H23" s="197">
        <f t="shared" si="0"/>
        <v>100.01152963693174</v>
      </c>
    </row>
    <row r="24" spans="1:8" ht="21" customHeight="1">
      <c r="A24" s="225" t="s">
        <v>1</v>
      </c>
      <c r="B24" s="226"/>
      <c r="C24" s="48" t="s">
        <v>233</v>
      </c>
      <c r="D24" s="100">
        <v>8673.3</v>
      </c>
      <c r="E24" s="96">
        <v>8674</v>
      </c>
      <c r="H24" s="197">
        <f t="shared" si="0"/>
        <v>100.00807074585222</v>
      </c>
    </row>
    <row r="25" spans="1:8" ht="34.5" customHeight="1" hidden="1">
      <c r="A25" s="225" t="s">
        <v>100</v>
      </c>
      <c r="B25" s="226"/>
      <c r="C25" s="48" t="s">
        <v>101</v>
      </c>
      <c r="D25" s="100"/>
      <c r="E25" s="96">
        <v>0.9</v>
      </c>
      <c r="H25" s="197" t="e">
        <f t="shared" si="0"/>
        <v>#DIV/0!</v>
      </c>
    </row>
    <row r="26" spans="1:8" ht="34.5" customHeight="1">
      <c r="A26" s="225" t="s">
        <v>100</v>
      </c>
      <c r="B26" s="258"/>
      <c r="C26" s="48" t="s">
        <v>239</v>
      </c>
      <c r="D26" s="100"/>
      <c r="E26" s="96">
        <v>0.3</v>
      </c>
      <c r="H26" s="197"/>
    </row>
    <row r="27" spans="1:8" ht="24.75" customHeight="1">
      <c r="A27" s="234" t="s">
        <v>78</v>
      </c>
      <c r="B27" s="226"/>
      <c r="C27" s="54" t="s">
        <v>234</v>
      </c>
      <c r="D27" s="99">
        <f>D28+D30</f>
        <v>7036.4</v>
      </c>
      <c r="E27" s="99">
        <f>E28+E30</f>
        <v>7009.5</v>
      </c>
      <c r="H27" s="197">
        <f t="shared" si="0"/>
        <v>99.61770223409698</v>
      </c>
    </row>
    <row r="28" spans="1:8" ht="54" customHeight="1">
      <c r="A28" s="225" t="s">
        <v>165</v>
      </c>
      <c r="B28" s="226"/>
      <c r="C28" s="48" t="s">
        <v>235</v>
      </c>
      <c r="D28" s="100">
        <v>1452.4</v>
      </c>
      <c r="E28" s="96">
        <v>1473.5</v>
      </c>
      <c r="H28" s="197">
        <f t="shared" si="0"/>
        <v>101.45276783255301</v>
      </c>
    </row>
    <row r="29" spans="1:8" ht="48.75" customHeight="1" hidden="1">
      <c r="A29" s="225"/>
      <c r="B29" s="226"/>
      <c r="C29" s="48" t="s">
        <v>3</v>
      </c>
      <c r="D29" s="100"/>
      <c r="E29" s="96"/>
      <c r="H29" s="197" t="e">
        <f t="shared" si="0"/>
        <v>#DIV/0!</v>
      </c>
    </row>
    <row r="30" spans="1:8" ht="24" customHeight="1">
      <c r="A30" s="234" t="s">
        <v>4</v>
      </c>
      <c r="B30" s="242"/>
      <c r="C30" s="48" t="s">
        <v>236</v>
      </c>
      <c r="D30" s="100">
        <f>D31+D32</f>
        <v>5584</v>
      </c>
      <c r="E30" s="96">
        <f>(E32+E31)</f>
        <v>5536</v>
      </c>
      <c r="H30" s="197">
        <f t="shared" si="0"/>
        <v>99.14040114613181</v>
      </c>
    </row>
    <row r="31" spans="1:8" ht="48" customHeight="1">
      <c r="A31" s="227" t="s">
        <v>197</v>
      </c>
      <c r="B31" s="228"/>
      <c r="C31" s="48" t="s">
        <v>237</v>
      </c>
      <c r="D31" s="100">
        <v>3834</v>
      </c>
      <c r="E31" s="96">
        <v>3834</v>
      </c>
      <c r="H31" s="197">
        <f t="shared" si="0"/>
        <v>100</v>
      </c>
    </row>
    <row r="32" spans="1:8" ht="45" customHeight="1">
      <c r="A32" s="227" t="s">
        <v>198</v>
      </c>
      <c r="B32" s="228"/>
      <c r="C32" s="49" t="s">
        <v>238</v>
      </c>
      <c r="D32" s="101">
        <v>1750</v>
      </c>
      <c r="E32" s="96">
        <v>1702</v>
      </c>
      <c r="H32" s="197">
        <f t="shared" si="0"/>
        <v>97.25714285714285</v>
      </c>
    </row>
    <row r="33" spans="1:8" s="4" customFormat="1" ht="43.5" customHeight="1" hidden="1">
      <c r="A33" s="234" t="s">
        <v>79</v>
      </c>
      <c r="B33" s="248"/>
      <c r="C33" s="19" t="s">
        <v>80</v>
      </c>
      <c r="D33" s="98"/>
      <c r="E33" s="97">
        <f>(E34)</f>
        <v>0</v>
      </c>
      <c r="H33" s="197" t="e">
        <f t="shared" si="0"/>
        <v>#DIV/0!</v>
      </c>
    </row>
    <row r="34" spans="1:8" s="4" customFormat="1" ht="0.75" customHeight="1" hidden="1">
      <c r="A34" s="225" t="s">
        <v>123</v>
      </c>
      <c r="B34" s="219"/>
      <c r="C34" s="46" t="s">
        <v>124</v>
      </c>
      <c r="D34" s="102"/>
      <c r="E34" s="96">
        <v>0</v>
      </c>
      <c r="H34" s="197" t="e">
        <f t="shared" si="0"/>
        <v>#DIV/0!</v>
      </c>
    </row>
    <row r="35" spans="1:8" s="4" customFormat="1" ht="0" customHeight="1" hidden="1">
      <c r="A35" s="64"/>
      <c r="B35" s="63"/>
      <c r="C35" s="46"/>
      <c r="D35" s="102"/>
      <c r="E35" s="96"/>
      <c r="H35" s="197" t="e">
        <f t="shared" si="0"/>
        <v>#DIV/0!</v>
      </c>
    </row>
    <row r="36" spans="1:8" s="4" customFormat="1" ht="60" customHeight="1" hidden="1">
      <c r="A36" s="229"/>
      <c r="B36" s="230"/>
      <c r="C36" s="46"/>
      <c r="D36" s="102"/>
      <c r="E36" s="96"/>
      <c r="H36" s="197" t="e">
        <f t="shared" si="0"/>
        <v>#DIV/0!</v>
      </c>
    </row>
    <row r="37" spans="1:8" s="4" customFormat="1" ht="0.75" customHeight="1" hidden="1">
      <c r="A37" s="64"/>
      <c r="B37" s="63"/>
      <c r="C37" s="46"/>
      <c r="D37" s="102"/>
      <c r="E37" s="96"/>
      <c r="H37" s="197" t="e">
        <f t="shared" si="0"/>
        <v>#DIV/0!</v>
      </c>
    </row>
    <row r="38" spans="1:8" ht="31.5" customHeight="1" hidden="1">
      <c r="A38" s="235"/>
      <c r="B38" s="219"/>
      <c r="C38" s="49"/>
      <c r="D38" s="101"/>
      <c r="E38" s="97"/>
      <c r="H38" s="197" t="e">
        <f t="shared" si="0"/>
        <v>#DIV/0!</v>
      </c>
    </row>
    <row r="39" spans="1:10" s="105" customFormat="1" ht="39.75" customHeight="1">
      <c r="A39" s="246" t="s">
        <v>81</v>
      </c>
      <c r="B39" s="247"/>
      <c r="C39" s="195" t="s">
        <v>240</v>
      </c>
      <c r="D39" s="196">
        <f>D41+D42+D43+D45</f>
        <v>1534.8</v>
      </c>
      <c r="E39" s="196">
        <f>E41+E42+E43+E45</f>
        <v>1435.6999999999998</v>
      </c>
      <c r="F39" s="132"/>
      <c r="G39" s="132"/>
      <c r="H39" s="197">
        <f t="shared" si="0"/>
        <v>93.54313265572061</v>
      </c>
      <c r="I39" s="132"/>
      <c r="J39" s="132"/>
    </row>
    <row r="40" spans="1:8" ht="99.75" customHeight="1" hidden="1">
      <c r="A40" s="218" t="s">
        <v>102</v>
      </c>
      <c r="B40" s="219"/>
      <c r="C40" s="49" t="s">
        <v>82</v>
      </c>
      <c r="D40" s="101"/>
      <c r="E40" s="96">
        <v>199852.59</v>
      </c>
      <c r="H40" s="197" t="e">
        <f t="shared" si="0"/>
        <v>#DIV/0!</v>
      </c>
    </row>
    <row r="41" spans="1:8" ht="75.75" customHeight="1">
      <c r="A41" s="218" t="s">
        <v>103</v>
      </c>
      <c r="B41" s="219"/>
      <c r="C41" s="49" t="s">
        <v>241</v>
      </c>
      <c r="D41" s="101">
        <v>741.8</v>
      </c>
      <c r="E41" s="96">
        <v>642.8</v>
      </c>
      <c r="H41" s="197">
        <f t="shared" si="0"/>
        <v>86.65408465893772</v>
      </c>
    </row>
    <row r="42" spans="1:8" s="82" customFormat="1" ht="30" customHeight="1">
      <c r="A42" s="218" t="s">
        <v>243</v>
      </c>
      <c r="B42" s="233"/>
      <c r="C42" s="81" t="s">
        <v>242</v>
      </c>
      <c r="D42" s="101">
        <v>8.4</v>
      </c>
      <c r="E42" s="96">
        <v>8.4</v>
      </c>
      <c r="H42" s="197">
        <f t="shared" si="0"/>
        <v>100</v>
      </c>
    </row>
    <row r="43" spans="1:8" ht="45.75" customHeight="1">
      <c r="A43" s="218" t="s">
        <v>244</v>
      </c>
      <c r="B43" s="233"/>
      <c r="C43" s="49" t="s">
        <v>245</v>
      </c>
      <c r="D43" s="101">
        <v>740.4</v>
      </c>
      <c r="E43" s="96">
        <v>740.4</v>
      </c>
      <c r="H43" s="197">
        <f t="shared" si="0"/>
        <v>100</v>
      </c>
    </row>
    <row r="44" spans="1:8" ht="34.5" customHeight="1" hidden="1">
      <c r="A44" s="218" t="s">
        <v>133</v>
      </c>
      <c r="B44" s="233"/>
      <c r="C44" s="49" t="s">
        <v>136</v>
      </c>
      <c r="D44" s="101"/>
      <c r="E44" s="96">
        <v>0</v>
      </c>
      <c r="H44" s="197" t="e">
        <f t="shared" si="0"/>
        <v>#DIV/0!</v>
      </c>
    </row>
    <row r="45" spans="1:8" ht="51" customHeight="1">
      <c r="A45" s="218" t="s">
        <v>247</v>
      </c>
      <c r="B45" s="233"/>
      <c r="C45" s="49" t="s">
        <v>246</v>
      </c>
      <c r="D45" s="101">
        <v>44.2</v>
      </c>
      <c r="E45" s="96">
        <v>44.1</v>
      </c>
      <c r="H45" s="197">
        <f t="shared" si="0"/>
        <v>99.77375565610859</v>
      </c>
    </row>
    <row r="46" spans="1:8" ht="21" customHeight="1">
      <c r="A46" s="240" t="s">
        <v>6</v>
      </c>
      <c r="B46" s="219"/>
      <c r="C46" s="55" t="s">
        <v>5</v>
      </c>
      <c r="D46" s="97">
        <f>D47</f>
        <v>3668</v>
      </c>
      <c r="E46" s="97">
        <f>E47</f>
        <v>3668</v>
      </c>
      <c r="H46" s="197">
        <f t="shared" si="0"/>
        <v>100</v>
      </c>
    </row>
    <row r="47" spans="1:9" ht="34.5" customHeight="1">
      <c r="A47" s="252" t="s">
        <v>83</v>
      </c>
      <c r="B47" s="226"/>
      <c r="C47" s="49" t="s">
        <v>84</v>
      </c>
      <c r="D47" s="96">
        <f>D52+D54+D62+D63</f>
        <v>3668</v>
      </c>
      <c r="E47" s="96">
        <f>E52+E54+E62+E63</f>
        <v>3668</v>
      </c>
      <c r="H47" s="197">
        <f t="shared" si="0"/>
        <v>100</v>
      </c>
      <c r="I47" s="65"/>
    </row>
    <row r="48" spans="1:8" ht="31.5" customHeight="1" hidden="1">
      <c r="A48" s="244" t="s">
        <v>104</v>
      </c>
      <c r="B48" s="245"/>
      <c r="C48" s="49" t="s">
        <v>105</v>
      </c>
      <c r="D48" s="101"/>
      <c r="E48" s="97">
        <v>360</v>
      </c>
      <c r="H48" s="197" t="e">
        <f t="shared" si="0"/>
        <v>#DIV/0!</v>
      </c>
    </row>
    <row r="49" spans="1:8" ht="36" customHeight="1" hidden="1">
      <c r="A49" s="244" t="s">
        <v>107</v>
      </c>
      <c r="B49" s="245"/>
      <c r="C49" s="49" t="s">
        <v>106</v>
      </c>
      <c r="D49" s="101"/>
      <c r="E49" s="96">
        <v>250</v>
      </c>
      <c r="H49" s="197" t="e">
        <f t="shared" si="0"/>
        <v>#DIV/0!</v>
      </c>
    </row>
    <row r="50" spans="1:8" ht="40.5" customHeight="1" hidden="1">
      <c r="A50" s="244" t="s">
        <v>134</v>
      </c>
      <c r="B50" s="245"/>
      <c r="C50" s="49" t="s">
        <v>137</v>
      </c>
      <c r="D50" s="101"/>
      <c r="E50" s="96">
        <v>110</v>
      </c>
      <c r="H50" s="197" t="e">
        <f t="shared" si="0"/>
        <v>#DIV/0!</v>
      </c>
    </row>
    <row r="51" spans="1:8" ht="34.5" customHeight="1" hidden="1">
      <c r="A51" s="244" t="s">
        <v>134</v>
      </c>
      <c r="B51" s="245"/>
      <c r="C51" s="49" t="s">
        <v>135</v>
      </c>
      <c r="D51" s="101"/>
      <c r="E51" s="96">
        <v>110</v>
      </c>
      <c r="H51" s="197" t="e">
        <f t="shared" si="0"/>
        <v>#DIV/0!</v>
      </c>
    </row>
    <row r="52" spans="1:8" ht="31.5" customHeight="1">
      <c r="A52" s="252" t="s">
        <v>85</v>
      </c>
      <c r="B52" s="226"/>
      <c r="C52" s="49" t="s">
        <v>86</v>
      </c>
      <c r="D52" s="101">
        <f>D53</f>
        <v>3615.5</v>
      </c>
      <c r="E52" s="96">
        <f>E53</f>
        <v>3615.5</v>
      </c>
      <c r="H52" s="197">
        <f t="shared" si="0"/>
        <v>100</v>
      </c>
    </row>
    <row r="53" spans="1:8" ht="20.25" customHeight="1">
      <c r="A53" s="251" t="s">
        <v>9</v>
      </c>
      <c r="B53" s="228"/>
      <c r="C53" s="56" t="s">
        <v>10</v>
      </c>
      <c r="D53" s="103">
        <v>3615.5</v>
      </c>
      <c r="E53" s="96">
        <v>3615.5</v>
      </c>
      <c r="H53" s="197">
        <f t="shared" si="0"/>
        <v>100</v>
      </c>
    </row>
    <row r="54" spans="1:8" ht="37.5" customHeight="1">
      <c r="A54" s="251" t="s">
        <v>87</v>
      </c>
      <c r="B54" s="228"/>
      <c r="C54" s="50" t="s">
        <v>88</v>
      </c>
      <c r="D54" s="104">
        <f>D55+D56</f>
        <v>194.20000000000002</v>
      </c>
      <c r="E54" s="96">
        <f>E55+E56</f>
        <v>194.20000000000002</v>
      </c>
      <c r="H54" s="197">
        <f t="shared" si="0"/>
        <v>100</v>
      </c>
    </row>
    <row r="55" spans="1:8" ht="52.5" customHeight="1">
      <c r="A55" s="250" t="s">
        <v>108</v>
      </c>
      <c r="B55" s="228"/>
      <c r="C55" s="50" t="s">
        <v>109</v>
      </c>
      <c r="D55" s="104">
        <v>190.4</v>
      </c>
      <c r="E55" s="96">
        <v>190.4</v>
      </c>
      <c r="H55" s="197">
        <f t="shared" si="0"/>
        <v>100</v>
      </c>
    </row>
    <row r="56" spans="1:8" ht="32.25" customHeight="1">
      <c r="A56" s="250" t="s">
        <v>8</v>
      </c>
      <c r="B56" s="228"/>
      <c r="C56" s="50" t="s">
        <v>7</v>
      </c>
      <c r="D56" s="104">
        <v>3.8</v>
      </c>
      <c r="E56" s="96">
        <v>3.8</v>
      </c>
      <c r="H56" s="197">
        <f t="shared" si="0"/>
        <v>100</v>
      </c>
    </row>
    <row r="57" spans="1:8" ht="19.5" customHeight="1" hidden="1">
      <c r="A57" s="250" t="s">
        <v>24</v>
      </c>
      <c r="B57" s="228"/>
      <c r="C57" s="50" t="s">
        <v>89</v>
      </c>
      <c r="D57" s="104"/>
      <c r="E57" s="102">
        <f>E58+E59</f>
        <v>0</v>
      </c>
      <c r="H57" s="197" t="e">
        <f t="shared" si="0"/>
        <v>#DIV/0!</v>
      </c>
    </row>
    <row r="58" spans="1:8" ht="0" customHeight="1" hidden="1">
      <c r="A58" s="250" t="s">
        <v>49</v>
      </c>
      <c r="B58" s="228"/>
      <c r="C58" s="50" t="s">
        <v>90</v>
      </c>
      <c r="D58" s="104"/>
      <c r="E58" s="96"/>
      <c r="H58" s="197" t="e">
        <f t="shared" si="0"/>
        <v>#DIV/0!</v>
      </c>
    </row>
    <row r="59" spans="1:8" ht="31.5" customHeight="1" hidden="1">
      <c r="A59" s="253" t="s">
        <v>126</v>
      </c>
      <c r="B59" s="254"/>
      <c r="C59" s="50" t="s">
        <v>125</v>
      </c>
      <c r="D59" s="104"/>
      <c r="E59" s="96"/>
      <c r="H59" s="197" t="e">
        <f t="shared" si="0"/>
        <v>#DIV/0!</v>
      </c>
    </row>
    <row r="60" spans="1:8" ht="18" customHeight="1" hidden="1">
      <c r="A60" s="218" t="s">
        <v>110</v>
      </c>
      <c r="B60" s="226"/>
      <c r="C60" s="49" t="s">
        <v>111</v>
      </c>
      <c r="D60" s="101"/>
      <c r="E60" s="96"/>
      <c r="H60" s="197" t="e">
        <f t="shared" si="0"/>
        <v>#DIV/0!</v>
      </c>
    </row>
    <row r="61" spans="1:8" ht="34.5" customHeight="1" hidden="1">
      <c r="A61" s="218" t="s">
        <v>140</v>
      </c>
      <c r="B61" s="233"/>
      <c r="C61" s="49" t="s">
        <v>141</v>
      </c>
      <c r="D61" s="101"/>
      <c r="E61" s="96">
        <v>0</v>
      </c>
      <c r="H61" s="197" t="e">
        <f t="shared" si="0"/>
        <v>#DIV/0!</v>
      </c>
    </row>
    <row r="62" spans="1:8" ht="34.5" customHeight="1" hidden="1">
      <c r="A62" s="218" t="s">
        <v>200</v>
      </c>
      <c r="B62" s="233"/>
      <c r="C62" s="49" t="s">
        <v>199</v>
      </c>
      <c r="D62" s="101"/>
      <c r="E62" s="96"/>
      <c r="H62" s="197" t="e">
        <f t="shared" si="0"/>
        <v>#DIV/0!</v>
      </c>
    </row>
    <row r="63" spans="1:8" ht="54" customHeight="1">
      <c r="A63" s="218" t="s">
        <v>138</v>
      </c>
      <c r="B63" s="233"/>
      <c r="C63" s="49" t="s">
        <v>139</v>
      </c>
      <c r="D63" s="101">
        <v>-141.7</v>
      </c>
      <c r="E63" s="96">
        <v>-141.7</v>
      </c>
      <c r="H63" s="197">
        <f t="shared" si="0"/>
        <v>100</v>
      </c>
    </row>
    <row r="64" spans="1:5" ht="21.75" customHeight="1">
      <c r="A64" s="57"/>
      <c r="B64" s="57"/>
      <c r="C64" s="51"/>
      <c r="D64" s="51"/>
      <c r="E64" s="52"/>
    </row>
    <row r="65" spans="1:5" ht="21.75" customHeight="1">
      <c r="A65" s="249"/>
      <c r="B65" s="249"/>
      <c r="C65" s="243"/>
      <c r="D65" s="243"/>
      <c r="E65" s="243"/>
    </row>
  </sheetData>
  <sheetProtection/>
  <mergeCells count="62">
    <mergeCell ref="H8:H9"/>
    <mergeCell ref="D8:D9"/>
    <mergeCell ref="A26:B26"/>
    <mergeCell ref="A14:B14"/>
    <mergeCell ref="A15:B15"/>
    <mergeCell ref="A16:B16"/>
    <mergeCell ref="A21:B21"/>
    <mergeCell ref="A20:B20"/>
    <mergeCell ref="A41:B41"/>
    <mergeCell ref="A42:B42"/>
    <mergeCell ref="A31:B31"/>
    <mergeCell ref="A17:B17"/>
    <mergeCell ref="A27:B27"/>
    <mergeCell ref="A30:B30"/>
    <mergeCell ref="A25:B25"/>
    <mergeCell ref="A22:B22"/>
    <mergeCell ref="A61:B61"/>
    <mergeCell ref="A55:B55"/>
    <mergeCell ref="A59:B59"/>
    <mergeCell ref="A50:B50"/>
    <mergeCell ref="A51:B51"/>
    <mergeCell ref="A49:B49"/>
    <mergeCell ref="A58:B58"/>
    <mergeCell ref="A52:B52"/>
    <mergeCell ref="A43:B43"/>
    <mergeCell ref="A44:B44"/>
    <mergeCell ref="A45:B45"/>
    <mergeCell ref="A53:B53"/>
    <mergeCell ref="A54:B54"/>
    <mergeCell ref="A56:B56"/>
    <mergeCell ref="A47:B47"/>
    <mergeCell ref="A46:B46"/>
    <mergeCell ref="C65:E65"/>
    <mergeCell ref="A34:B34"/>
    <mergeCell ref="A32:B32"/>
    <mergeCell ref="A48:B48"/>
    <mergeCell ref="A39:B39"/>
    <mergeCell ref="A33:B33"/>
    <mergeCell ref="A65:B65"/>
    <mergeCell ref="A57:B57"/>
    <mergeCell ref="A60:B60"/>
    <mergeCell ref="A63:B63"/>
    <mergeCell ref="A62:B62"/>
    <mergeCell ref="A23:B23"/>
    <mergeCell ref="A36:B36"/>
    <mergeCell ref="A38:B38"/>
    <mergeCell ref="A12:B12"/>
    <mergeCell ref="E8:E9"/>
    <mergeCell ref="A10:B10"/>
    <mergeCell ref="A11:B11"/>
    <mergeCell ref="A18:B18"/>
    <mergeCell ref="A28:B28"/>
    <mergeCell ref="E1:H3"/>
    <mergeCell ref="C4:G4"/>
    <mergeCell ref="A40:B40"/>
    <mergeCell ref="A6:E6"/>
    <mergeCell ref="A8:B9"/>
    <mergeCell ref="A29:B29"/>
    <mergeCell ref="A24:B24"/>
    <mergeCell ref="A19:B19"/>
    <mergeCell ref="A13:B13"/>
    <mergeCell ref="C8:C9"/>
  </mergeCells>
  <printOptions/>
  <pageMargins left="0.4724409448818898" right="0.2362204724409449" top="0.6299212598425197" bottom="0.4724409448818898" header="0.2362204724409449" footer="0.15748031496062992"/>
  <pageSetup fitToHeight="0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8"/>
  <sheetViews>
    <sheetView zoomScale="90" zoomScaleNormal="90" zoomScalePageLayoutView="0" workbookViewId="0" topLeftCell="A1">
      <selection activeCell="A5" sqref="A5:J5"/>
    </sheetView>
  </sheetViews>
  <sheetFormatPr defaultColWidth="9.00390625" defaultRowHeight="12.75"/>
  <cols>
    <col min="3" max="3" width="22.50390625" style="0" customWidth="1"/>
    <col min="4" max="4" width="6.00390625" style="0" customWidth="1"/>
    <col min="5" max="5" width="6.50390625" style="0" customWidth="1"/>
    <col min="6" max="6" width="12.875" style="0" customWidth="1"/>
    <col min="7" max="7" width="5.875" style="0" customWidth="1"/>
    <col min="8" max="8" width="15.50390625" style="0" customWidth="1"/>
    <col min="9" max="9" width="14.25390625" style="0" customWidth="1"/>
    <col min="10" max="10" width="14.00390625" style="0" customWidth="1"/>
    <col min="12" max="12" width="14.125" style="0" customWidth="1"/>
  </cols>
  <sheetData>
    <row r="1" spans="1:10" ht="13.5" customHeight="1">
      <c r="A1" s="6" t="s">
        <v>156</v>
      </c>
      <c r="B1" s="6"/>
      <c r="C1" s="6"/>
      <c r="D1" s="6"/>
      <c r="E1" s="6"/>
      <c r="F1" s="291" t="s">
        <v>250</v>
      </c>
      <c r="G1" s="291"/>
      <c r="H1" s="291"/>
      <c r="I1" s="291"/>
      <c r="J1" s="291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74.25" customHeight="1">
      <c r="A3" s="6"/>
      <c r="B3" s="6"/>
      <c r="C3" s="6"/>
      <c r="D3" s="6"/>
      <c r="E3" s="6"/>
      <c r="F3" s="20"/>
      <c r="G3" s="20"/>
      <c r="H3" s="217" t="s">
        <v>552</v>
      </c>
      <c r="I3" s="217"/>
      <c r="J3" s="217"/>
    </row>
    <row r="4" spans="1:10" ht="15">
      <c r="A4" s="42"/>
      <c r="B4" s="42"/>
      <c r="C4" s="42"/>
      <c r="D4" s="42"/>
      <c r="E4" s="42"/>
      <c r="F4" s="42" t="s">
        <v>156</v>
      </c>
      <c r="G4" s="42"/>
      <c r="H4" s="217"/>
      <c r="I4" s="217"/>
      <c r="J4" s="217"/>
    </row>
    <row r="5" spans="1:10" ht="54" customHeight="1">
      <c r="A5" s="279" t="s">
        <v>252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5">
      <c r="A6" s="42"/>
      <c r="B6" s="42"/>
      <c r="C6" s="42"/>
      <c r="D6" s="42"/>
      <c r="E6" s="42"/>
      <c r="F6" s="42"/>
      <c r="G6" s="42"/>
      <c r="H6" s="42"/>
      <c r="I6" s="42"/>
      <c r="J6" s="3" t="s">
        <v>44</v>
      </c>
    </row>
    <row r="7" spans="1:10" ht="188.25" customHeight="1">
      <c r="A7" s="281" t="s">
        <v>50</v>
      </c>
      <c r="B7" s="281"/>
      <c r="C7" s="281"/>
      <c r="D7" s="43" t="s">
        <v>91</v>
      </c>
      <c r="E7" s="43" t="s">
        <v>51</v>
      </c>
      <c r="F7" s="43" t="s">
        <v>52</v>
      </c>
      <c r="G7" s="43" t="s">
        <v>206</v>
      </c>
      <c r="H7" s="43" t="s">
        <v>251</v>
      </c>
      <c r="I7" s="43" t="s">
        <v>220</v>
      </c>
      <c r="J7" s="43" t="s">
        <v>53</v>
      </c>
    </row>
    <row r="8" spans="1:10" ht="16.5" customHeight="1">
      <c r="A8" s="282" t="s">
        <v>55</v>
      </c>
      <c r="B8" s="282"/>
      <c r="C8" s="282"/>
      <c r="D8" s="44" t="s">
        <v>56</v>
      </c>
      <c r="E8" s="44" t="s">
        <v>57</v>
      </c>
      <c r="F8" s="44" t="s">
        <v>54</v>
      </c>
      <c r="G8" s="44" t="s">
        <v>93</v>
      </c>
      <c r="H8" s="44" t="s">
        <v>58</v>
      </c>
      <c r="I8" s="44" t="s">
        <v>59</v>
      </c>
      <c r="J8" s="44" t="s">
        <v>60</v>
      </c>
    </row>
    <row r="9" spans="1:12" ht="27" customHeight="1">
      <c r="A9" s="263" t="s">
        <v>75</v>
      </c>
      <c r="B9" s="264"/>
      <c r="C9" s="265"/>
      <c r="D9" s="44"/>
      <c r="E9" s="44"/>
      <c r="F9" s="44"/>
      <c r="G9" s="44"/>
      <c r="H9" s="107">
        <f>H10+H14</f>
        <v>33121.8</v>
      </c>
      <c r="I9" s="107">
        <f>I10+I14</f>
        <v>32971.8</v>
      </c>
      <c r="J9" s="77">
        <f>I9/H9*100</f>
        <v>99.54712606198939</v>
      </c>
      <c r="L9" s="74"/>
    </row>
    <row r="10" spans="1:10" ht="42" customHeight="1">
      <c r="A10" s="263" t="s">
        <v>174</v>
      </c>
      <c r="B10" s="264"/>
      <c r="C10" s="265"/>
      <c r="D10" s="44" t="s">
        <v>159</v>
      </c>
      <c r="E10" s="44"/>
      <c r="F10" s="44"/>
      <c r="G10" s="44"/>
      <c r="H10" s="121">
        <v>145.4</v>
      </c>
      <c r="I10" s="121">
        <v>145.4</v>
      </c>
      <c r="J10" s="77">
        <f>I10/H10*100</f>
        <v>100</v>
      </c>
    </row>
    <row r="11" spans="1:10" ht="42" customHeight="1">
      <c r="A11" s="259" t="s">
        <v>175</v>
      </c>
      <c r="B11" s="260"/>
      <c r="C11" s="261"/>
      <c r="D11" s="44" t="s">
        <v>159</v>
      </c>
      <c r="E11" s="44" t="s">
        <v>144</v>
      </c>
      <c r="F11" s="44"/>
      <c r="G11" s="44"/>
      <c r="H11" s="121">
        <v>145.4</v>
      </c>
      <c r="I11" s="121">
        <v>145.4</v>
      </c>
      <c r="J11" s="77">
        <v>100</v>
      </c>
    </row>
    <row r="12" spans="1:10" ht="61.5" customHeight="1">
      <c r="A12" s="259" t="s">
        <v>176</v>
      </c>
      <c r="B12" s="260"/>
      <c r="C12" s="261"/>
      <c r="D12" s="43" t="s">
        <v>159</v>
      </c>
      <c r="E12" s="43" t="s">
        <v>144</v>
      </c>
      <c r="F12" s="43" t="s">
        <v>260</v>
      </c>
      <c r="G12" s="43"/>
      <c r="H12" s="108">
        <v>145.4</v>
      </c>
      <c r="I12" s="108">
        <v>145.4</v>
      </c>
      <c r="J12" s="77">
        <v>100</v>
      </c>
    </row>
    <row r="13" spans="1:10" ht="41.25" customHeight="1">
      <c r="A13" s="259" t="s">
        <v>177</v>
      </c>
      <c r="B13" s="260"/>
      <c r="C13" s="261"/>
      <c r="D13" s="43" t="s">
        <v>159</v>
      </c>
      <c r="E13" s="43" t="s">
        <v>144</v>
      </c>
      <c r="F13" s="43" t="s">
        <v>260</v>
      </c>
      <c r="G13" s="43" t="s">
        <v>178</v>
      </c>
      <c r="H13" s="108">
        <v>145.4</v>
      </c>
      <c r="I13" s="108">
        <v>145.4</v>
      </c>
      <c r="J13" s="77">
        <v>100</v>
      </c>
    </row>
    <row r="14" spans="1:18" ht="27" customHeight="1">
      <c r="A14" s="266" t="s">
        <v>286</v>
      </c>
      <c r="B14" s="266"/>
      <c r="C14" s="266"/>
      <c r="D14" s="44" t="s">
        <v>92</v>
      </c>
      <c r="E14" s="87"/>
      <c r="F14" s="91"/>
      <c r="G14" s="91"/>
      <c r="H14" s="121">
        <f>H15+H44+H57+H74+H116+H124+H143+H149+H156+H162+H48</f>
        <v>32976.4</v>
      </c>
      <c r="I14" s="121">
        <f>I15+I44+I57+I74+I116+I124+I143+I149+I156+I162+I48</f>
        <v>32826.4</v>
      </c>
      <c r="J14" s="47">
        <f>I14/H14*100</f>
        <v>99.54512924394415</v>
      </c>
      <c r="L14" s="267"/>
      <c r="M14" s="267"/>
      <c r="N14" s="267"/>
      <c r="O14" s="267"/>
      <c r="P14" s="267"/>
      <c r="Q14" s="267"/>
      <c r="R14" s="267"/>
    </row>
    <row r="15" spans="1:13" ht="51.75" customHeight="1">
      <c r="A15" s="263" t="s">
        <v>164</v>
      </c>
      <c r="B15" s="264"/>
      <c r="C15" s="265"/>
      <c r="D15" s="44" t="s">
        <v>92</v>
      </c>
      <c r="E15" s="44" t="s">
        <v>190</v>
      </c>
      <c r="F15" s="18"/>
      <c r="G15" s="18"/>
      <c r="H15" s="121">
        <f>H16+H19+H26</f>
        <v>13901.600000000002</v>
      </c>
      <c r="I15" s="121">
        <f>I16+I19+I26</f>
        <v>13900.100000000002</v>
      </c>
      <c r="J15" s="47">
        <f>I15/H15*100</f>
        <v>99.98920987512228</v>
      </c>
      <c r="K15" s="5"/>
      <c r="L15" s="24"/>
      <c r="M15" s="24"/>
    </row>
    <row r="16" spans="1:10" s="122" customFormat="1" ht="76.5" customHeight="1">
      <c r="A16" s="262" t="s">
        <v>61</v>
      </c>
      <c r="B16" s="262"/>
      <c r="C16" s="262"/>
      <c r="D16" s="43" t="s">
        <v>92</v>
      </c>
      <c r="E16" s="43" t="s">
        <v>62</v>
      </c>
      <c r="F16" s="45"/>
      <c r="G16" s="45"/>
      <c r="H16" s="121">
        <f>H17</f>
        <v>1037.8</v>
      </c>
      <c r="I16" s="121">
        <f>I17</f>
        <v>1037.8</v>
      </c>
      <c r="J16" s="26">
        <f>I16/H16*100</f>
        <v>100</v>
      </c>
    </row>
    <row r="17" spans="1:10" ht="27" customHeight="1">
      <c r="A17" s="262" t="s">
        <v>112</v>
      </c>
      <c r="B17" s="262"/>
      <c r="C17" s="262"/>
      <c r="D17" s="43" t="s">
        <v>92</v>
      </c>
      <c r="E17" s="43" t="s">
        <v>62</v>
      </c>
      <c r="F17" s="43" t="s">
        <v>259</v>
      </c>
      <c r="G17" s="45"/>
      <c r="H17" s="108">
        <f>H18</f>
        <v>1037.8</v>
      </c>
      <c r="I17" s="108">
        <f>I18</f>
        <v>1037.8</v>
      </c>
      <c r="J17" s="26">
        <f aca="true" t="shared" si="0" ref="J17:J151">I17/H17*100</f>
        <v>100</v>
      </c>
    </row>
    <row r="18" spans="1:10" ht="58.5" customHeight="1">
      <c r="A18" s="262" t="s">
        <v>273</v>
      </c>
      <c r="B18" s="262"/>
      <c r="C18" s="262"/>
      <c r="D18" s="43" t="s">
        <v>92</v>
      </c>
      <c r="E18" s="43" t="s">
        <v>62</v>
      </c>
      <c r="F18" s="43" t="s">
        <v>259</v>
      </c>
      <c r="G18" s="43" t="s">
        <v>253</v>
      </c>
      <c r="H18" s="108">
        <v>1037.8</v>
      </c>
      <c r="I18" s="108">
        <v>1037.8</v>
      </c>
      <c r="J18" s="26">
        <f t="shared" si="0"/>
        <v>100</v>
      </c>
    </row>
    <row r="19" spans="1:10" ht="108" customHeight="1">
      <c r="A19" s="277" t="s">
        <v>63</v>
      </c>
      <c r="B19" s="277"/>
      <c r="C19" s="277"/>
      <c r="D19" s="44" t="s">
        <v>92</v>
      </c>
      <c r="E19" s="44" t="s">
        <v>64</v>
      </c>
      <c r="F19" s="45"/>
      <c r="G19" s="45"/>
      <c r="H19" s="121">
        <f>H20+H25</f>
        <v>4156.4</v>
      </c>
      <c r="I19" s="121">
        <f>I20+I25</f>
        <v>4156.4</v>
      </c>
      <c r="J19" s="47">
        <f t="shared" si="0"/>
        <v>100</v>
      </c>
    </row>
    <row r="20" spans="1:10" ht="57.75" customHeight="1">
      <c r="A20" s="262" t="s">
        <v>370</v>
      </c>
      <c r="B20" s="262"/>
      <c r="C20" s="262"/>
      <c r="D20" s="43" t="s">
        <v>92</v>
      </c>
      <c r="E20" s="43" t="s">
        <v>64</v>
      </c>
      <c r="F20" s="43" t="s">
        <v>258</v>
      </c>
      <c r="G20" s="45">
        <v>100</v>
      </c>
      <c r="H20" s="108">
        <f>H21</f>
        <v>4152.599999999999</v>
      </c>
      <c r="I20" s="108">
        <f>I21</f>
        <v>4152.599999999999</v>
      </c>
      <c r="J20" s="26">
        <f t="shared" si="0"/>
        <v>100</v>
      </c>
    </row>
    <row r="21" spans="1:10" ht="56.25" customHeight="1">
      <c r="A21" s="262" t="s">
        <v>255</v>
      </c>
      <c r="B21" s="262"/>
      <c r="C21" s="262"/>
      <c r="D21" s="43" t="s">
        <v>92</v>
      </c>
      <c r="E21" s="43" t="s">
        <v>64</v>
      </c>
      <c r="F21" s="43" t="s">
        <v>258</v>
      </c>
      <c r="G21" s="43" t="s">
        <v>253</v>
      </c>
      <c r="H21" s="108">
        <f>H22+H23+H24</f>
        <v>4152.599999999999</v>
      </c>
      <c r="I21" s="108">
        <f>I22+I23+I24</f>
        <v>4152.599999999999</v>
      </c>
      <c r="J21" s="26">
        <f>I21/H21*100</f>
        <v>100</v>
      </c>
    </row>
    <row r="22" spans="1:10" ht="54" customHeight="1">
      <c r="A22" s="262" t="s">
        <v>256</v>
      </c>
      <c r="B22" s="262"/>
      <c r="C22" s="262"/>
      <c r="D22" s="43" t="s">
        <v>92</v>
      </c>
      <c r="E22" s="43" t="s">
        <v>64</v>
      </c>
      <c r="F22" s="43" t="s">
        <v>258</v>
      </c>
      <c r="G22" s="43" t="s">
        <v>253</v>
      </c>
      <c r="H22" s="108">
        <v>4020.7</v>
      </c>
      <c r="I22" s="108">
        <v>4020.7</v>
      </c>
      <c r="J22" s="26">
        <f>I22/H22*100</f>
        <v>100</v>
      </c>
    </row>
    <row r="23" spans="1:10" ht="42" customHeight="1">
      <c r="A23" s="262" t="s">
        <v>213</v>
      </c>
      <c r="B23" s="262"/>
      <c r="C23" s="262"/>
      <c r="D23" s="43" t="s">
        <v>92</v>
      </c>
      <c r="E23" s="43" t="s">
        <v>64</v>
      </c>
      <c r="F23" s="43" t="s">
        <v>258</v>
      </c>
      <c r="G23" s="43" t="s">
        <v>254</v>
      </c>
      <c r="H23" s="108">
        <v>109.5</v>
      </c>
      <c r="I23" s="108">
        <v>109.5</v>
      </c>
      <c r="J23" s="26">
        <f t="shared" si="0"/>
        <v>100</v>
      </c>
    </row>
    <row r="24" spans="1:10" ht="85.5" customHeight="1">
      <c r="A24" s="259" t="s">
        <v>212</v>
      </c>
      <c r="B24" s="260"/>
      <c r="C24" s="261"/>
      <c r="D24" s="43" t="s">
        <v>92</v>
      </c>
      <c r="E24" s="43" t="s">
        <v>64</v>
      </c>
      <c r="F24" s="43" t="s">
        <v>258</v>
      </c>
      <c r="G24" s="43" t="s">
        <v>214</v>
      </c>
      <c r="H24" s="108">
        <v>22.4</v>
      </c>
      <c r="I24" s="108">
        <v>22.4</v>
      </c>
      <c r="J24" s="26">
        <f t="shared" si="0"/>
        <v>100</v>
      </c>
    </row>
    <row r="25" spans="1:10" ht="37.5" customHeight="1">
      <c r="A25" s="262" t="s">
        <v>213</v>
      </c>
      <c r="B25" s="262"/>
      <c r="C25" s="262"/>
      <c r="D25" s="43" t="s">
        <v>92</v>
      </c>
      <c r="E25" s="43" t="s">
        <v>64</v>
      </c>
      <c r="F25" s="43" t="s">
        <v>257</v>
      </c>
      <c r="G25" s="43" t="s">
        <v>157</v>
      </c>
      <c r="H25" s="108">
        <v>3.8</v>
      </c>
      <c r="I25" s="108">
        <v>3.8</v>
      </c>
      <c r="J25" s="26">
        <f t="shared" si="0"/>
        <v>100</v>
      </c>
    </row>
    <row r="26" spans="1:10" ht="53.25" customHeight="1">
      <c r="A26" s="266" t="s">
        <v>65</v>
      </c>
      <c r="B26" s="266"/>
      <c r="C26" s="266"/>
      <c r="D26" s="44" t="s">
        <v>92</v>
      </c>
      <c r="E26" s="44" t="s">
        <v>94</v>
      </c>
      <c r="F26" s="45"/>
      <c r="G26" s="45"/>
      <c r="H26" s="121">
        <f>H27+H30+H36+H40+H33</f>
        <v>8707.400000000001</v>
      </c>
      <c r="I26" s="121">
        <f>I27+I30+I36+I40+I33</f>
        <v>8705.900000000001</v>
      </c>
      <c r="J26" s="47">
        <f t="shared" si="0"/>
        <v>99.98277327330776</v>
      </c>
    </row>
    <row r="27" spans="1:15" ht="69.75" customHeight="1">
      <c r="A27" s="262" t="s">
        <v>201</v>
      </c>
      <c r="B27" s="262"/>
      <c r="C27" s="262"/>
      <c r="D27" s="43" t="s">
        <v>92</v>
      </c>
      <c r="E27" s="43" t="s">
        <v>94</v>
      </c>
      <c r="F27" s="43" t="s">
        <v>262</v>
      </c>
      <c r="G27" s="45"/>
      <c r="H27" s="77">
        <f>H28</f>
        <v>58.8</v>
      </c>
      <c r="I27" s="77">
        <f>I28</f>
        <v>58.8</v>
      </c>
      <c r="J27" s="47">
        <f t="shared" si="0"/>
        <v>100</v>
      </c>
      <c r="L27" s="267"/>
      <c r="M27" s="267"/>
      <c r="N27" s="267"/>
      <c r="O27" s="267"/>
    </row>
    <row r="28" spans="1:10" ht="27" customHeight="1">
      <c r="A28" s="259" t="s">
        <v>263</v>
      </c>
      <c r="B28" s="260"/>
      <c r="C28" s="261"/>
      <c r="D28" s="43" t="s">
        <v>92</v>
      </c>
      <c r="E28" s="43" t="s">
        <v>94</v>
      </c>
      <c r="F28" s="43" t="s">
        <v>261</v>
      </c>
      <c r="G28" s="43"/>
      <c r="H28" s="108">
        <f>H29</f>
        <v>58.8</v>
      </c>
      <c r="I28" s="108">
        <f>I29</f>
        <v>58.8</v>
      </c>
      <c r="J28" s="26">
        <f t="shared" si="0"/>
        <v>100</v>
      </c>
    </row>
    <row r="29" spans="1:10" ht="42" customHeight="1">
      <c r="A29" s="262" t="s">
        <v>213</v>
      </c>
      <c r="B29" s="262"/>
      <c r="C29" s="262"/>
      <c r="D29" s="43" t="s">
        <v>92</v>
      </c>
      <c r="E29" s="43" t="s">
        <v>94</v>
      </c>
      <c r="F29" s="43" t="s">
        <v>261</v>
      </c>
      <c r="G29" s="43" t="s">
        <v>254</v>
      </c>
      <c r="H29" s="108">
        <v>58.8</v>
      </c>
      <c r="I29" s="108">
        <v>58.8</v>
      </c>
      <c r="J29" s="26">
        <f aca="true" t="shared" si="1" ref="J29:J43">I29/H29*100</f>
        <v>100</v>
      </c>
    </row>
    <row r="30" spans="1:10" ht="63" customHeight="1">
      <c r="A30" s="259" t="s">
        <v>264</v>
      </c>
      <c r="B30" s="260"/>
      <c r="C30" s="261"/>
      <c r="D30" s="43" t="s">
        <v>92</v>
      </c>
      <c r="E30" s="43" t="s">
        <v>94</v>
      </c>
      <c r="F30" s="43" t="s">
        <v>266</v>
      </c>
      <c r="G30" s="43"/>
      <c r="H30" s="77">
        <f>H31+H32</f>
        <v>596</v>
      </c>
      <c r="I30" s="77">
        <f>I31+I32</f>
        <v>594.5</v>
      </c>
      <c r="J30" s="47">
        <f t="shared" si="1"/>
        <v>99.74832214765101</v>
      </c>
    </row>
    <row r="31" spans="1:10" ht="36" customHeight="1">
      <c r="A31" s="259" t="s">
        <v>180</v>
      </c>
      <c r="B31" s="260"/>
      <c r="C31" s="261"/>
      <c r="D31" s="43" t="s">
        <v>92</v>
      </c>
      <c r="E31" s="43" t="s">
        <v>94</v>
      </c>
      <c r="F31" s="43" t="s">
        <v>266</v>
      </c>
      <c r="G31" s="43" t="s">
        <v>254</v>
      </c>
      <c r="H31" s="108">
        <v>65.7</v>
      </c>
      <c r="I31" s="108">
        <v>64.2</v>
      </c>
      <c r="J31" s="26">
        <f>I31/H31*100</f>
        <v>97.71689497716895</v>
      </c>
    </row>
    <row r="32" spans="1:10" ht="60" customHeight="1">
      <c r="A32" s="259" t="s">
        <v>265</v>
      </c>
      <c r="B32" s="260"/>
      <c r="C32" s="261"/>
      <c r="D32" s="43" t="s">
        <v>92</v>
      </c>
      <c r="E32" s="43" t="s">
        <v>94</v>
      </c>
      <c r="F32" s="43" t="s">
        <v>267</v>
      </c>
      <c r="G32" s="43" t="s">
        <v>254</v>
      </c>
      <c r="H32" s="108">
        <v>530.3</v>
      </c>
      <c r="I32" s="108">
        <v>530.3</v>
      </c>
      <c r="J32" s="26">
        <f t="shared" si="1"/>
        <v>100</v>
      </c>
    </row>
    <row r="33" spans="1:10" ht="75.75" customHeight="1">
      <c r="A33" s="259" t="s">
        <v>268</v>
      </c>
      <c r="B33" s="260"/>
      <c r="C33" s="261"/>
      <c r="D33" s="43" t="s">
        <v>92</v>
      </c>
      <c r="E33" s="43" t="s">
        <v>94</v>
      </c>
      <c r="F33" s="43" t="s">
        <v>369</v>
      </c>
      <c r="G33" s="43"/>
      <c r="H33" s="77">
        <f>H34+H35</f>
        <v>34</v>
      </c>
      <c r="I33" s="77">
        <f>I34+I35</f>
        <v>34</v>
      </c>
      <c r="J33" s="47">
        <f t="shared" si="1"/>
        <v>100</v>
      </c>
    </row>
    <row r="34" spans="1:10" ht="36" customHeight="1">
      <c r="A34" s="259" t="s">
        <v>269</v>
      </c>
      <c r="B34" s="260"/>
      <c r="C34" s="261"/>
      <c r="D34" s="43" t="s">
        <v>92</v>
      </c>
      <c r="E34" s="43" t="s">
        <v>94</v>
      </c>
      <c r="F34" s="43" t="s">
        <v>369</v>
      </c>
      <c r="G34" s="43" t="s">
        <v>270</v>
      </c>
      <c r="H34" s="108">
        <v>24</v>
      </c>
      <c r="I34" s="108">
        <v>24</v>
      </c>
      <c r="J34" s="26">
        <f t="shared" si="1"/>
        <v>100</v>
      </c>
    </row>
    <row r="35" spans="1:10" ht="36" customHeight="1">
      <c r="A35" s="259" t="s">
        <v>180</v>
      </c>
      <c r="B35" s="260"/>
      <c r="C35" s="261"/>
      <c r="D35" s="43" t="s">
        <v>92</v>
      </c>
      <c r="E35" s="43" t="s">
        <v>94</v>
      </c>
      <c r="F35" s="43" t="s">
        <v>369</v>
      </c>
      <c r="G35" s="43" t="s">
        <v>254</v>
      </c>
      <c r="H35" s="108">
        <v>10</v>
      </c>
      <c r="I35" s="108">
        <v>10</v>
      </c>
      <c r="J35" s="26">
        <f t="shared" si="1"/>
        <v>100</v>
      </c>
    </row>
    <row r="36" spans="1:10" ht="31.5" customHeight="1">
      <c r="A36" s="259" t="s">
        <v>287</v>
      </c>
      <c r="B36" s="260"/>
      <c r="C36" s="261"/>
      <c r="D36" s="43" t="s">
        <v>92</v>
      </c>
      <c r="E36" s="43" t="s">
        <v>94</v>
      </c>
      <c r="F36" s="43" t="s">
        <v>271</v>
      </c>
      <c r="G36" s="43"/>
      <c r="H36" s="77">
        <f>H37+H38+H39</f>
        <v>1568.5000000000002</v>
      </c>
      <c r="I36" s="77">
        <f>I37+I38+I39</f>
        <v>1568.5000000000002</v>
      </c>
      <c r="J36" s="47">
        <f t="shared" si="1"/>
        <v>100</v>
      </c>
    </row>
    <row r="37" spans="1:10" ht="57" customHeight="1">
      <c r="A37" s="259" t="s">
        <v>273</v>
      </c>
      <c r="B37" s="260"/>
      <c r="C37" s="261"/>
      <c r="D37" s="43" t="s">
        <v>92</v>
      </c>
      <c r="E37" s="43" t="s">
        <v>94</v>
      </c>
      <c r="F37" s="43" t="s">
        <v>271</v>
      </c>
      <c r="G37" s="43" t="s">
        <v>253</v>
      </c>
      <c r="H37" s="108">
        <v>1406.4</v>
      </c>
      <c r="I37" s="108">
        <v>1406.4</v>
      </c>
      <c r="J37" s="26">
        <f t="shared" si="1"/>
        <v>100</v>
      </c>
    </row>
    <row r="38" spans="1:10" ht="51" customHeight="1">
      <c r="A38" s="259" t="s">
        <v>213</v>
      </c>
      <c r="B38" s="260"/>
      <c r="C38" s="261"/>
      <c r="D38" s="43" t="s">
        <v>92</v>
      </c>
      <c r="E38" s="43" t="s">
        <v>94</v>
      </c>
      <c r="F38" s="43" t="s">
        <v>271</v>
      </c>
      <c r="G38" s="43" t="s">
        <v>254</v>
      </c>
      <c r="H38" s="108">
        <v>156.2</v>
      </c>
      <c r="I38" s="108">
        <v>156.2</v>
      </c>
      <c r="J38" s="26">
        <f t="shared" si="1"/>
        <v>100</v>
      </c>
    </row>
    <row r="39" spans="1:10" ht="25.5" customHeight="1">
      <c r="A39" s="259" t="s">
        <v>215</v>
      </c>
      <c r="B39" s="260"/>
      <c r="C39" s="261"/>
      <c r="D39" s="43" t="s">
        <v>92</v>
      </c>
      <c r="E39" s="43" t="s">
        <v>94</v>
      </c>
      <c r="F39" s="43" t="s">
        <v>271</v>
      </c>
      <c r="G39" s="43" t="s">
        <v>214</v>
      </c>
      <c r="H39" s="108">
        <v>5.9</v>
      </c>
      <c r="I39" s="108">
        <v>5.9</v>
      </c>
      <c r="J39" s="26">
        <f t="shared" si="1"/>
        <v>100</v>
      </c>
    </row>
    <row r="40" spans="1:10" ht="63" customHeight="1">
      <c r="A40" s="259" t="s">
        <v>211</v>
      </c>
      <c r="B40" s="260"/>
      <c r="C40" s="261"/>
      <c r="D40" s="43" t="s">
        <v>92</v>
      </c>
      <c r="E40" s="43" t="s">
        <v>94</v>
      </c>
      <c r="F40" s="43" t="s">
        <v>272</v>
      </c>
      <c r="G40" s="43"/>
      <c r="H40" s="77">
        <f>H41+H42+H43</f>
        <v>6450.1</v>
      </c>
      <c r="I40" s="77">
        <f>I41+I42+I43</f>
        <v>6450.1</v>
      </c>
      <c r="J40" s="47">
        <f t="shared" si="1"/>
        <v>100</v>
      </c>
    </row>
    <row r="41" spans="1:10" ht="54" customHeight="1">
      <c r="A41" s="259" t="s">
        <v>273</v>
      </c>
      <c r="B41" s="260"/>
      <c r="C41" s="261"/>
      <c r="D41" s="43" t="s">
        <v>92</v>
      </c>
      <c r="E41" s="43" t="s">
        <v>94</v>
      </c>
      <c r="F41" s="43" t="s">
        <v>272</v>
      </c>
      <c r="G41" s="43" t="s">
        <v>253</v>
      </c>
      <c r="H41" s="108">
        <v>3462.4</v>
      </c>
      <c r="I41" s="108">
        <v>3462.4</v>
      </c>
      <c r="J41" s="26">
        <f t="shared" si="1"/>
        <v>100</v>
      </c>
    </row>
    <row r="42" spans="1:10" ht="52.5" customHeight="1">
      <c r="A42" s="259" t="s">
        <v>213</v>
      </c>
      <c r="B42" s="260"/>
      <c r="C42" s="261"/>
      <c r="D42" s="43" t="s">
        <v>92</v>
      </c>
      <c r="E42" s="43" t="s">
        <v>94</v>
      </c>
      <c r="F42" s="43" t="s">
        <v>272</v>
      </c>
      <c r="G42" s="43" t="s">
        <v>254</v>
      </c>
      <c r="H42" s="108">
        <v>2807.7</v>
      </c>
      <c r="I42" s="108">
        <v>2807.7</v>
      </c>
      <c r="J42" s="26">
        <f>I42/H42*100</f>
        <v>100</v>
      </c>
    </row>
    <row r="43" spans="1:10" ht="34.5" customHeight="1">
      <c r="A43" s="259" t="s">
        <v>215</v>
      </c>
      <c r="B43" s="260"/>
      <c r="C43" s="261"/>
      <c r="D43" s="43" t="s">
        <v>92</v>
      </c>
      <c r="E43" s="43" t="s">
        <v>94</v>
      </c>
      <c r="F43" s="43" t="s">
        <v>272</v>
      </c>
      <c r="G43" s="43" t="s">
        <v>214</v>
      </c>
      <c r="H43" s="108">
        <v>180</v>
      </c>
      <c r="I43" s="108">
        <v>180</v>
      </c>
      <c r="J43" s="26">
        <f t="shared" si="1"/>
        <v>100</v>
      </c>
    </row>
    <row r="44" spans="1:10" s="90" customFormat="1" ht="27.75" customHeight="1">
      <c r="A44" s="268" t="s">
        <v>119</v>
      </c>
      <c r="B44" s="269"/>
      <c r="C44" s="270"/>
      <c r="D44" s="87" t="s">
        <v>92</v>
      </c>
      <c r="E44" s="87" t="s">
        <v>275</v>
      </c>
      <c r="F44" s="88"/>
      <c r="G44" s="88"/>
      <c r="H44" s="123">
        <f>H45</f>
        <v>190.4</v>
      </c>
      <c r="I44" s="123">
        <f>I45</f>
        <v>190.4</v>
      </c>
      <c r="J44" s="89">
        <f>J45</f>
        <v>100</v>
      </c>
    </row>
    <row r="45" spans="1:10" ht="31.5" customHeight="1">
      <c r="A45" s="284" t="s">
        <v>115</v>
      </c>
      <c r="B45" s="284"/>
      <c r="C45" s="284"/>
      <c r="D45" s="44" t="s">
        <v>92</v>
      </c>
      <c r="E45" s="44" t="s">
        <v>116</v>
      </c>
      <c r="F45" s="43" t="s">
        <v>274</v>
      </c>
      <c r="G45" s="43"/>
      <c r="H45" s="77">
        <f>H46</f>
        <v>190.4</v>
      </c>
      <c r="I45" s="77">
        <f>I46</f>
        <v>190.4</v>
      </c>
      <c r="J45" s="47">
        <f t="shared" si="0"/>
        <v>100</v>
      </c>
    </row>
    <row r="46" spans="1:10" ht="56.25" customHeight="1">
      <c r="A46" s="284" t="s">
        <v>117</v>
      </c>
      <c r="B46" s="284"/>
      <c r="C46" s="284"/>
      <c r="D46" s="43" t="s">
        <v>92</v>
      </c>
      <c r="E46" s="43" t="s">
        <v>116</v>
      </c>
      <c r="F46" s="43" t="s">
        <v>274</v>
      </c>
      <c r="G46" s="43"/>
      <c r="H46" s="108">
        <f>H47</f>
        <v>190.4</v>
      </c>
      <c r="I46" s="108">
        <f>I47</f>
        <v>190.4</v>
      </c>
      <c r="J46" s="26">
        <f>I46/H46*100</f>
        <v>100</v>
      </c>
    </row>
    <row r="47" spans="1:10" ht="53.25" customHeight="1">
      <c r="A47" s="259" t="s">
        <v>273</v>
      </c>
      <c r="B47" s="260"/>
      <c r="C47" s="261"/>
      <c r="D47" s="43" t="s">
        <v>92</v>
      </c>
      <c r="E47" s="43" t="s">
        <v>116</v>
      </c>
      <c r="F47" s="43" t="s">
        <v>274</v>
      </c>
      <c r="G47" s="43" t="s">
        <v>253</v>
      </c>
      <c r="H47" s="108">
        <v>190.4</v>
      </c>
      <c r="I47" s="108">
        <v>190.4</v>
      </c>
      <c r="J47" s="26">
        <f>I47/H47*100</f>
        <v>100</v>
      </c>
    </row>
    <row r="48" spans="1:10" ht="42.75" customHeight="1">
      <c r="A48" s="266" t="s">
        <v>13</v>
      </c>
      <c r="B48" s="266"/>
      <c r="C48" s="266"/>
      <c r="D48" s="44" t="s">
        <v>92</v>
      </c>
      <c r="E48" s="44" t="s">
        <v>179</v>
      </c>
      <c r="F48" s="45"/>
      <c r="G48" s="45"/>
      <c r="H48" s="121">
        <f>H52</f>
        <v>38</v>
      </c>
      <c r="I48" s="121">
        <f>I52</f>
        <v>38</v>
      </c>
      <c r="J48" s="47">
        <f t="shared" si="0"/>
        <v>100</v>
      </c>
    </row>
    <row r="49" spans="1:10" ht="78" customHeight="1" hidden="1">
      <c r="A49" s="259" t="s">
        <v>170</v>
      </c>
      <c r="B49" s="260"/>
      <c r="C49" s="261"/>
      <c r="D49" s="43" t="s">
        <v>92</v>
      </c>
      <c r="E49" s="43" t="s">
        <v>66</v>
      </c>
      <c r="F49" s="43"/>
      <c r="G49" s="43"/>
      <c r="H49" s="121">
        <f>H50</f>
        <v>7</v>
      </c>
      <c r="I49" s="121">
        <f>I50</f>
        <v>7</v>
      </c>
      <c r="J49" s="26">
        <f t="shared" si="0"/>
        <v>100</v>
      </c>
    </row>
    <row r="50" spans="1:10" s="1" customFormat="1" ht="21" customHeight="1" hidden="1">
      <c r="A50" s="295" t="s">
        <v>43</v>
      </c>
      <c r="B50" s="295"/>
      <c r="C50" s="295"/>
      <c r="D50" s="43" t="s">
        <v>92</v>
      </c>
      <c r="E50" s="43" t="s">
        <v>66</v>
      </c>
      <c r="F50" s="43"/>
      <c r="G50" s="43" t="s">
        <v>157</v>
      </c>
      <c r="H50" s="121">
        <v>7</v>
      </c>
      <c r="I50" s="121">
        <v>7</v>
      </c>
      <c r="J50" s="67">
        <f t="shared" si="0"/>
        <v>100</v>
      </c>
    </row>
    <row r="51" spans="1:10" ht="22.5" customHeight="1" hidden="1">
      <c r="A51" s="292" t="s">
        <v>156</v>
      </c>
      <c r="B51" s="293"/>
      <c r="C51" s="294"/>
      <c r="D51" s="43" t="s">
        <v>92</v>
      </c>
      <c r="E51" s="43" t="s">
        <v>155</v>
      </c>
      <c r="F51" s="43" t="s">
        <v>158</v>
      </c>
      <c r="G51" s="43" t="s">
        <v>157</v>
      </c>
      <c r="H51" s="121"/>
      <c r="I51" s="121"/>
      <c r="J51" s="26" t="e">
        <f t="shared" si="0"/>
        <v>#DIV/0!</v>
      </c>
    </row>
    <row r="52" spans="1:10" ht="73.5" customHeight="1">
      <c r="A52" s="285" t="s">
        <v>276</v>
      </c>
      <c r="B52" s="286"/>
      <c r="C52" s="287"/>
      <c r="D52" s="43" t="s">
        <v>92</v>
      </c>
      <c r="E52" s="43" t="s">
        <v>155</v>
      </c>
      <c r="F52" s="43" t="s">
        <v>277</v>
      </c>
      <c r="G52" s="43"/>
      <c r="H52" s="77">
        <f>H53</f>
        <v>38</v>
      </c>
      <c r="I52" s="77">
        <f>I53</f>
        <v>38</v>
      </c>
      <c r="J52" s="26">
        <f t="shared" si="0"/>
        <v>100</v>
      </c>
    </row>
    <row r="53" spans="1:10" ht="30" customHeight="1">
      <c r="A53" s="285" t="s">
        <v>216</v>
      </c>
      <c r="B53" s="286"/>
      <c r="C53" s="287"/>
      <c r="D53" s="43" t="s">
        <v>92</v>
      </c>
      <c r="E53" s="43" t="s">
        <v>155</v>
      </c>
      <c r="F53" s="43" t="s">
        <v>277</v>
      </c>
      <c r="G53" s="43" t="s">
        <v>254</v>
      </c>
      <c r="H53" s="108">
        <v>38</v>
      </c>
      <c r="I53" s="108">
        <v>38</v>
      </c>
      <c r="J53" s="26">
        <f t="shared" si="0"/>
        <v>100</v>
      </c>
    </row>
    <row r="54" spans="1:10" ht="0.75" customHeight="1" hidden="1">
      <c r="A54" s="285" t="s">
        <v>143</v>
      </c>
      <c r="B54" s="286"/>
      <c r="C54" s="287"/>
      <c r="D54" s="43" t="s">
        <v>92</v>
      </c>
      <c r="E54" s="43" t="s">
        <v>127</v>
      </c>
      <c r="F54" s="43"/>
      <c r="G54" s="43"/>
      <c r="H54" s="108">
        <f>H55+H56</f>
        <v>0</v>
      </c>
      <c r="I54" s="108">
        <f>I55+I56</f>
        <v>0</v>
      </c>
      <c r="J54" s="26" t="e">
        <f t="shared" si="0"/>
        <v>#DIV/0!</v>
      </c>
    </row>
    <row r="55" spans="1:10" ht="22.5" customHeight="1" hidden="1">
      <c r="A55" s="278" t="s">
        <v>43</v>
      </c>
      <c r="B55" s="278"/>
      <c r="C55" s="278"/>
      <c r="D55" s="43" t="s">
        <v>92</v>
      </c>
      <c r="E55" s="43" t="s">
        <v>127</v>
      </c>
      <c r="F55" s="43"/>
      <c r="G55" s="43" t="s">
        <v>142</v>
      </c>
      <c r="H55" s="108"/>
      <c r="I55" s="108"/>
      <c r="J55" s="26" t="e">
        <f t="shared" si="0"/>
        <v>#DIV/0!</v>
      </c>
    </row>
    <row r="56" spans="1:10" ht="1.5" customHeight="1" hidden="1">
      <c r="A56" s="278" t="s">
        <v>43</v>
      </c>
      <c r="B56" s="278"/>
      <c r="C56" s="278"/>
      <c r="D56" s="43" t="s">
        <v>92</v>
      </c>
      <c r="E56" s="43" t="s">
        <v>127</v>
      </c>
      <c r="F56" s="43"/>
      <c r="G56" s="43" t="s">
        <v>142</v>
      </c>
      <c r="H56" s="108"/>
      <c r="I56" s="108"/>
      <c r="J56" s="26" t="e">
        <f t="shared" si="0"/>
        <v>#DIV/0!</v>
      </c>
    </row>
    <row r="57" spans="1:11" ht="23.25" customHeight="1">
      <c r="A57" s="274" t="s">
        <v>163</v>
      </c>
      <c r="B57" s="275"/>
      <c r="C57" s="276"/>
      <c r="D57" s="44" t="s">
        <v>92</v>
      </c>
      <c r="E57" s="44" t="s">
        <v>189</v>
      </c>
      <c r="F57" s="43"/>
      <c r="G57" s="43"/>
      <c r="H57" s="121">
        <f>H58+H67</f>
        <v>9501.6</v>
      </c>
      <c r="I57" s="121">
        <f>I58+I67</f>
        <v>9501.6</v>
      </c>
      <c r="J57" s="47">
        <f t="shared" si="0"/>
        <v>100</v>
      </c>
      <c r="K57" s="5"/>
    </row>
    <row r="58" spans="1:10" ht="22.5" customHeight="1">
      <c r="A58" s="271" t="s">
        <v>128</v>
      </c>
      <c r="B58" s="272"/>
      <c r="C58" s="273"/>
      <c r="D58" s="44" t="s">
        <v>92</v>
      </c>
      <c r="E58" s="44" t="s">
        <v>127</v>
      </c>
      <c r="F58" s="43" t="s">
        <v>281</v>
      </c>
      <c r="G58" s="43"/>
      <c r="H58" s="77">
        <f>H60+H65</f>
        <v>8340.5</v>
      </c>
      <c r="I58" s="77">
        <f>I60+I65</f>
        <v>8340.5</v>
      </c>
      <c r="J58" s="26">
        <f t="shared" si="0"/>
        <v>100</v>
      </c>
    </row>
    <row r="59" spans="1:10" ht="23.25" customHeight="1" hidden="1">
      <c r="A59" s="274" t="s">
        <v>171</v>
      </c>
      <c r="B59" s="275"/>
      <c r="C59" s="276"/>
      <c r="D59" s="44" t="s">
        <v>92</v>
      </c>
      <c r="E59" s="44" t="s">
        <v>127</v>
      </c>
      <c r="F59" s="43" t="s">
        <v>172</v>
      </c>
      <c r="G59" s="43" t="s">
        <v>157</v>
      </c>
      <c r="H59" s="77"/>
      <c r="I59" s="77"/>
      <c r="J59" s="26" t="e">
        <f t="shared" si="0"/>
        <v>#DIV/0!</v>
      </c>
    </row>
    <row r="60" spans="1:10" ht="60.75" customHeight="1">
      <c r="A60" s="285" t="s">
        <v>278</v>
      </c>
      <c r="B60" s="286"/>
      <c r="C60" s="287"/>
      <c r="D60" s="43" t="s">
        <v>92</v>
      </c>
      <c r="E60" s="43" t="s">
        <v>188</v>
      </c>
      <c r="F60" s="43" t="s">
        <v>282</v>
      </c>
      <c r="G60" s="43"/>
      <c r="H60" s="113">
        <f>H62+H64</f>
        <v>8208.5</v>
      </c>
      <c r="I60" s="113">
        <f>I62+I64</f>
        <v>8208.5</v>
      </c>
      <c r="J60" s="26">
        <f t="shared" si="0"/>
        <v>100</v>
      </c>
    </row>
    <row r="61" spans="1:10" ht="46.5" customHeight="1">
      <c r="A61" s="285" t="s">
        <v>279</v>
      </c>
      <c r="B61" s="286"/>
      <c r="C61" s="287"/>
      <c r="D61" s="43" t="s">
        <v>92</v>
      </c>
      <c r="E61" s="43" t="s">
        <v>127</v>
      </c>
      <c r="F61" s="43" t="s">
        <v>282</v>
      </c>
      <c r="G61" s="43"/>
      <c r="H61" s="108">
        <v>5628.4</v>
      </c>
      <c r="I61" s="108">
        <f>I62</f>
        <v>5628.4</v>
      </c>
      <c r="J61" s="26">
        <f t="shared" si="0"/>
        <v>100</v>
      </c>
    </row>
    <row r="62" spans="1:10" ht="33.75" customHeight="1">
      <c r="A62" s="262" t="s">
        <v>180</v>
      </c>
      <c r="B62" s="262"/>
      <c r="C62" s="262"/>
      <c r="D62" s="43" t="s">
        <v>92</v>
      </c>
      <c r="E62" s="43" t="s">
        <v>127</v>
      </c>
      <c r="F62" s="43" t="s">
        <v>282</v>
      </c>
      <c r="G62" s="43" t="s">
        <v>254</v>
      </c>
      <c r="H62" s="108">
        <v>5628.4</v>
      </c>
      <c r="I62" s="108">
        <v>5628.4</v>
      </c>
      <c r="J62" s="26">
        <f t="shared" si="0"/>
        <v>100</v>
      </c>
    </row>
    <row r="63" spans="1:10" ht="54" customHeight="1">
      <c r="A63" s="259" t="s">
        <v>280</v>
      </c>
      <c r="B63" s="260"/>
      <c r="C63" s="261"/>
      <c r="D63" s="43" t="s">
        <v>205</v>
      </c>
      <c r="E63" s="43" t="s">
        <v>127</v>
      </c>
      <c r="F63" s="43" t="s">
        <v>283</v>
      </c>
      <c r="G63" s="43"/>
      <c r="H63" s="108">
        <v>2580.1</v>
      </c>
      <c r="I63" s="108">
        <f>I64</f>
        <v>2580.1</v>
      </c>
      <c r="J63" s="26">
        <f t="shared" si="0"/>
        <v>100</v>
      </c>
    </row>
    <row r="64" spans="1:10" ht="33.75" customHeight="1">
      <c r="A64" s="259" t="s">
        <v>180</v>
      </c>
      <c r="B64" s="260"/>
      <c r="C64" s="261"/>
      <c r="D64" s="43" t="s">
        <v>92</v>
      </c>
      <c r="E64" s="43" t="s">
        <v>127</v>
      </c>
      <c r="F64" s="43" t="s">
        <v>283</v>
      </c>
      <c r="G64" s="43" t="s">
        <v>254</v>
      </c>
      <c r="H64" s="108">
        <v>2580.1</v>
      </c>
      <c r="I64" s="108">
        <v>2580.1</v>
      </c>
      <c r="J64" s="26">
        <f t="shared" si="0"/>
        <v>100</v>
      </c>
    </row>
    <row r="65" spans="1:10" ht="59.25" customHeight="1">
      <c r="A65" s="259" t="s">
        <v>284</v>
      </c>
      <c r="B65" s="260"/>
      <c r="C65" s="261"/>
      <c r="D65" s="43" t="s">
        <v>92</v>
      </c>
      <c r="E65" s="43" t="s">
        <v>127</v>
      </c>
      <c r="F65" s="43" t="s">
        <v>285</v>
      </c>
      <c r="G65" s="43"/>
      <c r="H65" s="77">
        <f>H66</f>
        <v>132</v>
      </c>
      <c r="I65" s="77">
        <f>I66</f>
        <v>132</v>
      </c>
      <c r="J65" s="26">
        <f t="shared" si="0"/>
        <v>100</v>
      </c>
    </row>
    <row r="66" spans="1:10" ht="33.75" customHeight="1">
      <c r="A66" s="259" t="s">
        <v>180</v>
      </c>
      <c r="B66" s="260"/>
      <c r="C66" s="261"/>
      <c r="D66" s="43" t="s">
        <v>92</v>
      </c>
      <c r="E66" s="43" t="s">
        <v>127</v>
      </c>
      <c r="F66" s="43" t="s">
        <v>285</v>
      </c>
      <c r="G66" s="43" t="s">
        <v>254</v>
      </c>
      <c r="H66" s="108">
        <v>132</v>
      </c>
      <c r="I66" s="108">
        <v>132</v>
      </c>
      <c r="J66" s="26">
        <f t="shared" si="0"/>
        <v>100</v>
      </c>
    </row>
    <row r="67" spans="1:10" ht="33" customHeight="1">
      <c r="A67" s="263" t="s">
        <v>15</v>
      </c>
      <c r="B67" s="264"/>
      <c r="C67" s="265"/>
      <c r="D67" s="44" t="s">
        <v>92</v>
      </c>
      <c r="E67" s="44" t="s">
        <v>67</v>
      </c>
      <c r="F67" s="44"/>
      <c r="G67" s="44"/>
      <c r="H67" s="77">
        <f>H68+H70+H72</f>
        <v>1161.1</v>
      </c>
      <c r="I67" s="77">
        <f>I68+I70+I72</f>
        <v>1161.1</v>
      </c>
      <c r="J67" s="47">
        <f t="shared" si="0"/>
        <v>100</v>
      </c>
    </row>
    <row r="68" spans="1:10" ht="61.5" customHeight="1">
      <c r="A68" s="259" t="s">
        <v>288</v>
      </c>
      <c r="B68" s="260"/>
      <c r="C68" s="261"/>
      <c r="D68" s="43" t="s">
        <v>92</v>
      </c>
      <c r="E68" s="43" t="s">
        <v>67</v>
      </c>
      <c r="F68" s="43" t="s">
        <v>289</v>
      </c>
      <c r="G68" s="45"/>
      <c r="H68" s="77">
        <f>H69</f>
        <v>1091.1</v>
      </c>
      <c r="I68" s="77">
        <f>I69</f>
        <v>1091.1</v>
      </c>
      <c r="J68" s="47">
        <f t="shared" si="0"/>
        <v>100</v>
      </c>
    </row>
    <row r="69" spans="1:10" ht="30" customHeight="1">
      <c r="A69" s="262" t="s">
        <v>216</v>
      </c>
      <c r="B69" s="262"/>
      <c r="C69" s="262"/>
      <c r="D69" s="43" t="s">
        <v>92</v>
      </c>
      <c r="E69" s="43" t="s">
        <v>67</v>
      </c>
      <c r="F69" s="43" t="s">
        <v>289</v>
      </c>
      <c r="G69" s="45">
        <v>200</v>
      </c>
      <c r="H69" s="108">
        <v>1091.1</v>
      </c>
      <c r="I69" s="108">
        <v>1091.1</v>
      </c>
      <c r="J69" s="47">
        <f t="shared" si="0"/>
        <v>100</v>
      </c>
    </row>
    <row r="70" spans="1:10" ht="57" customHeight="1">
      <c r="A70" s="259" t="s">
        <v>203</v>
      </c>
      <c r="B70" s="260"/>
      <c r="C70" s="261"/>
      <c r="D70" s="43" t="s">
        <v>92</v>
      </c>
      <c r="E70" s="43" t="s">
        <v>67</v>
      </c>
      <c r="F70" s="43" t="s">
        <v>290</v>
      </c>
      <c r="G70" s="45"/>
      <c r="H70" s="77">
        <f>H71</f>
        <v>20</v>
      </c>
      <c r="I70" s="77">
        <f>I71</f>
        <v>20</v>
      </c>
      <c r="J70" s="47">
        <f t="shared" si="0"/>
        <v>100</v>
      </c>
    </row>
    <row r="71" spans="1:10" ht="31.5" customHeight="1">
      <c r="A71" s="259" t="s">
        <v>180</v>
      </c>
      <c r="B71" s="260"/>
      <c r="C71" s="261"/>
      <c r="D71" s="43" t="s">
        <v>92</v>
      </c>
      <c r="E71" s="43" t="s">
        <v>67</v>
      </c>
      <c r="F71" s="43" t="s">
        <v>290</v>
      </c>
      <c r="G71" s="45">
        <v>200</v>
      </c>
      <c r="H71" s="108">
        <v>20</v>
      </c>
      <c r="I71" s="108">
        <v>20</v>
      </c>
      <c r="J71" s="26">
        <v>0</v>
      </c>
    </row>
    <row r="72" spans="1:10" ht="57" customHeight="1">
      <c r="A72" s="259" t="s">
        <v>204</v>
      </c>
      <c r="B72" s="260"/>
      <c r="C72" s="261"/>
      <c r="D72" s="43" t="s">
        <v>92</v>
      </c>
      <c r="E72" s="43" t="s">
        <v>67</v>
      </c>
      <c r="F72" s="124" t="s">
        <v>291</v>
      </c>
      <c r="G72" s="45"/>
      <c r="H72" s="77">
        <f>H73</f>
        <v>50</v>
      </c>
      <c r="I72" s="77">
        <f>I73</f>
        <v>50</v>
      </c>
      <c r="J72" s="47">
        <v>0</v>
      </c>
    </row>
    <row r="73" spans="1:10" ht="25.5" customHeight="1">
      <c r="A73" s="262" t="s">
        <v>180</v>
      </c>
      <c r="B73" s="262"/>
      <c r="C73" s="262"/>
      <c r="D73" s="43" t="s">
        <v>92</v>
      </c>
      <c r="E73" s="43" t="s">
        <v>67</v>
      </c>
      <c r="F73" s="125" t="s">
        <v>291</v>
      </c>
      <c r="G73" s="45">
        <v>200</v>
      </c>
      <c r="H73" s="108">
        <v>50</v>
      </c>
      <c r="I73" s="108">
        <v>50</v>
      </c>
      <c r="J73" s="26">
        <f t="shared" si="0"/>
        <v>100</v>
      </c>
    </row>
    <row r="74" spans="1:11" ht="28.5" customHeight="1">
      <c r="A74" s="263" t="s">
        <v>181</v>
      </c>
      <c r="B74" s="264"/>
      <c r="C74" s="265"/>
      <c r="D74" s="44" t="s">
        <v>92</v>
      </c>
      <c r="E74" s="44" t="s">
        <v>187</v>
      </c>
      <c r="F74" s="45"/>
      <c r="G74" s="45"/>
      <c r="H74" s="77">
        <f>H75+H93</f>
        <v>3156.2</v>
      </c>
      <c r="I74" s="77">
        <f>I75+I93</f>
        <v>3128.7</v>
      </c>
      <c r="J74" s="47">
        <f>I74/H74*100</f>
        <v>99.1286990685001</v>
      </c>
      <c r="K74" s="5"/>
    </row>
    <row r="75" spans="1:10" ht="23.25" customHeight="1">
      <c r="A75" s="263" t="s">
        <v>17</v>
      </c>
      <c r="B75" s="264"/>
      <c r="C75" s="265"/>
      <c r="D75" s="44" t="s">
        <v>92</v>
      </c>
      <c r="E75" s="44" t="s">
        <v>68</v>
      </c>
      <c r="F75" s="45"/>
      <c r="G75" s="45"/>
      <c r="H75" s="77">
        <f>H76+H83</f>
        <v>1599.7</v>
      </c>
      <c r="I75" s="77">
        <f>I76+I83</f>
        <v>1572.1999999999998</v>
      </c>
      <c r="J75" s="47">
        <f t="shared" si="0"/>
        <v>98.28092767393885</v>
      </c>
    </row>
    <row r="76" spans="1:10" ht="84" customHeight="1">
      <c r="A76" s="262" t="s">
        <v>292</v>
      </c>
      <c r="B76" s="262"/>
      <c r="C76" s="262"/>
      <c r="D76" s="43" t="s">
        <v>92</v>
      </c>
      <c r="E76" s="43" t="s">
        <v>68</v>
      </c>
      <c r="F76" s="70" t="s">
        <v>294</v>
      </c>
      <c r="G76" s="45"/>
      <c r="H76" s="77">
        <f>H82</f>
        <v>295.8</v>
      </c>
      <c r="I76" s="77">
        <f>I82</f>
        <v>295.6</v>
      </c>
      <c r="J76" s="47">
        <f t="shared" si="0"/>
        <v>99.93238674780257</v>
      </c>
    </row>
    <row r="77" spans="1:10" ht="0" customHeight="1" hidden="1">
      <c r="A77" s="259" t="s">
        <v>160</v>
      </c>
      <c r="B77" s="260"/>
      <c r="C77" s="261"/>
      <c r="D77" s="43" t="s">
        <v>92</v>
      </c>
      <c r="E77" s="43" t="s">
        <v>68</v>
      </c>
      <c r="F77" s="68"/>
      <c r="G77" s="45">
        <v>244</v>
      </c>
      <c r="H77" s="77">
        <f>H78</f>
        <v>150000</v>
      </c>
      <c r="I77" s="108">
        <v>0</v>
      </c>
      <c r="J77" s="47">
        <f t="shared" si="0"/>
        <v>0</v>
      </c>
    </row>
    <row r="78" spans="1:10" ht="0.75" customHeight="1" hidden="1">
      <c r="A78" s="259" t="s">
        <v>43</v>
      </c>
      <c r="B78" s="260"/>
      <c r="C78" s="261"/>
      <c r="D78" s="43" t="s">
        <v>92</v>
      </c>
      <c r="E78" s="43" t="s">
        <v>68</v>
      </c>
      <c r="F78" s="68"/>
      <c r="G78" s="45">
        <v>244</v>
      </c>
      <c r="H78" s="108">
        <v>150000</v>
      </c>
      <c r="I78" s="108">
        <v>0</v>
      </c>
      <c r="J78" s="47">
        <f t="shared" si="0"/>
        <v>0</v>
      </c>
    </row>
    <row r="79" spans="1:10" ht="83.25" customHeight="1" hidden="1">
      <c r="A79" s="259"/>
      <c r="B79" s="260"/>
      <c r="C79" s="261"/>
      <c r="D79" s="70"/>
      <c r="E79" s="70"/>
      <c r="F79" s="71"/>
      <c r="G79" s="72"/>
      <c r="H79" s="109"/>
      <c r="I79" s="110"/>
      <c r="J79" s="47"/>
    </row>
    <row r="80" spans="1:10" ht="30.75" customHeight="1" hidden="1">
      <c r="A80" s="259"/>
      <c r="B80" s="260"/>
      <c r="C80" s="261"/>
      <c r="D80" s="70"/>
      <c r="E80" s="70"/>
      <c r="F80" s="71"/>
      <c r="G80" s="72"/>
      <c r="H80" s="110"/>
      <c r="I80" s="110"/>
      <c r="J80" s="47"/>
    </row>
    <row r="81" spans="1:10" ht="0" customHeight="1" hidden="1">
      <c r="A81" s="259"/>
      <c r="B81" s="260"/>
      <c r="C81" s="261"/>
      <c r="D81" s="70"/>
      <c r="E81" s="70"/>
      <c r="F81" s="71"/>
      <c r="G81" s="72"/>
      <c r="H81" s="110"/>
      <c r="I81" s="110"/>
      <c r="J81" s="47"/>
    </row>
    <row r="82" spans="1:10" ht="31.5" customHeight="1">
      <c r="A82" s="259" t="s">
        <v>293</v>
      </c>
      <c r="B82" s="260"/>
      <c r="C82" s="261"/>
      <c r="D82" s="43" t="s">
        <v>92</v>
      </c>
      <c r="E82" s="43" t="s">
        <v>68</v>
      </c>
      <c r="F82" s="70" t="s">
        <v>294</v>
      </c>
      <c r="G82" s="72">
        <v>200</v>
      </c>
      <c r="H82" s="110">
        <v>295.8</v>
      </c>
      <c r="I82" s="110">
        <v>295.6</v>
      </c>
      <c r="J82" s="47">
        <f t="shared" si="0"/>
        <v>99.93238674780257</v>
      </c>
    </row>
    <row r="83" spans="1:76" s="105" customFormat="1" ht="103.5" customHeight="1">
      <c r="A83" s="300" t="s">
        <v>299</v>
      </c>
      <c r="B83" s="301"/>
      <c r="C83" s="302"/>
      <c r="D83" s="128" t="s">
        <v>92</v>
      </c>
      <c r="E83" s="128" t="s">
        <v>68</v>
      </c>
      <c r="F83" s="128" t="s">
        <v>295</v>
      </c>
      <c r="G83" s="129"/>
      <c r="H83" s="130">
        <v>1303.9</v>
      </c>
      <c r="I83" s="130">
        <v>1276.6</v>
      </c>
      <c r="J83" s="131">
        <f t="shared" si="0"/>
        <v>97.9062811565304</v>
      </c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</row>
    <row r="84" spans="1:76" s="105" customFormat="1" ht="30" customHeight="1">
      <c r="A84" s="300" t="s">
        <v>300</v>
      </c>
      <c r="B84" s="301"/>
      <c r="C84" s="302"/>
      <c r="D84" s="128" t="s">
        <v>92</v>
      </c>
      <c r="E84" s="128" t="s">
        <v>68</v>
      </c>
      <c r="F84" s="128" t="s">
        <v>296</v>
      </c>
      <c r="G84" s="129"/>
      <c r="H84" s="130">
        <v>134.3</v>
      </c>
      <c r="I84" s="130">
        <v>134.3</v>
      </c>
      <c r="J84" s="131">
        <f t="shared" si="0"/>
        <v>100</v>
      </c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</row>
    <row r="85" spans="1:10" ht="44.25" customHeight="1">
      <c r="A85" s="259" t="s">
        <v>301</v>
      </c>
      <c r="B85" s="260"/>
      <c r="C85" s="261"/>
      <c r="D85" s="70" t="s">
        <v>92</v>
      </c>
      <c r="E85" s="128" t="s">
        <v>68</v>
      </c>
      <c r="F85" s="128" t="s">
        <v>296</v>
      </c>
      <c r="G85" s="129">
        <v>800</v>
      </c>
      <c r="H85" s="130">
        <v>134.3</v>
      </c>
      <c r="I85" s="130">
        <v>134.3</v>
      </c>
      <c r="J85" s="47">
        <f t="shared" si="0"/>
        <v>100</v>
      </c>
    </row>
    <row r="86" spans="1:10" ht="37.5" customHeight="1">
      <c r="A86" s="300" t="s">
        <v>297</v>
      </c>
      <c r="B86" s="301"/>
      <c r="C86" s="302"/>
      <c r="D86" s="128" t="s">
        <v>92</v>
      </c>
      <c r="E86" s="128" t="s">
        <v>68</v>
      </c>
      <c r="F86" s="128" t="s">
        <v>298</v>
      </c>
      <c r="G86" s="129"/>
      <c r="H86" s="130">
        <v>4.2</v>
      </c>
      <c r="I86" s="130">
        <v>4.2</v>
      </c>
      <c r="J86" s="131">
        <f t="shared" si="0"/>
        <v>100</v>
      </c>
    </row>
    <row r="87" spans="1:10" ht="48" customHeight="1">
      <c r="A87" s="259" t="s">
        <v>293</v>
      </c>
      <c r="B87" s="260"/>
      <c r="C87" s="261"/>
      <c r="D87" s="128" t="s">
        <v>92</v>
      </c>
      <c r="E87" s="128" t="s">
        <v>68</v>
      </c>
      <c r="F87" s="128" t="s">
        <v>298</v>
      </c>
      <c r="G87" s="129">
        <v>200</v>
      </c>
      <c r="H87" s="130">
        <v>4.2</v>
      </c>
      <c r="I87" s="130">
        <v>4.2</v>
      </c>
      <c r="J87" s="131">
        <f>I87/H87*100</f>
        <v>100</v>
      </c>
    </row>
    <row r="88" spans="1:10" ht="31.5" customHeight="1">
      <c r="A88" s="259" t="s">
        <v>302</v>
      </c>
      <c r="B88" s="260"/>
      <c r="C88" s="261"/>
      <c r="D88" s="70" t="s">
        <v>92</v>
      </c>
      <c r="E88" s="70" t="s">
        <v>68</v>
      </c>
      <c r="F88" s="128" t="s">
        <v>303</v>
      </c>
      <c r="G88" s="72"/>
      <c r="H88" s="110">
        <v>968.9</v>
      </c>
      <c r="I88" s="110">
        <v>942.7</v>
      </c>
      <c r="J88" s="73">
        <f aca="true" t="shared" si="2" ref="J88:J102">I88/H88*100</f>
        <v>97.29590256992466</v>
      </c>
    </row>
    <row r="89" spans="1:10" ht="31.5" customHeight="1">
      <c r="A89" s="259" t="s">
        <v>293</v>
      </c>
      <c r="B89" s="260"/>
      <c r="C89" s="261"/>
      <c r="D89" s="70" t="s">
        <v>92</v>
      </c>
      <c r="E89" s="70" t="s">
        <v>68</v>
      </c>
      <c r="F89" s="128" t="s">
        <v>303</v>
      </c>
      <c r="G89" s="72">
        <v>200</v>
      </c>
      <c r="H89" s="110">
        <v>954.2</v>
      </c>
      <c r="I89" s="110">
        <v>927.9</v>
      </c>
      <c r="J89" s="73">
        <f t="shared" si="2"/>
        <v>97.24376440997695</v>
      </c>
    </row>
    <row r="90" spans="1:10" ht="31.5" customHeight="1">
      <c r="A90" s="259" t="s">
        <v>301</v>
      </c>
      <c r="B90" s="260"/>
      <c r="C90" s="261"/>
      <c r="D90" s="70" t="s">
        <v>92</v>
      </c>
      <c r="E90" s="70" t="s">
        <v>68</v>
      </c>
      <c r="F90" s="128" t="s">
        <v>303</v>
      </c>
      <c r="G90" s="72">
        <v>800</v>
      </c>
      <c r="H90" s="110">
        <v>14.7</v>
      </c>
      <c r="I90" s="110">
        <v>14.7</v>
      </c>
      <c r="J90" s="73">
        <f t="shared" si="2"/>
        <v>100</v>
      </c>
    </row>
    <row r="91" spans="1:10" ht="45" customHeight="1">
      <c r="A91" s="259" t="s">
        <v>304</v>
      </c>
      <c r="B91" s="260"/>
      <c r="C91" s="261"/>
      <c r="D91" s="70" t="s">
        <v>92</v>
      </c>
      <c r="E91" s="70" t="s">
        <v>68</v>
      </c>
      <c r="F91" s="128" t="s">
        <v>303</v>
      </c>
      <c r="G91" s="72"/>
      <c r="H91" s="110">
        <f>H92</f>
        <v>196.5</v>
      </c>
      <c r="I91" s="110">
        <f>I92</f>
        <v>195.5</v>
      </c>
      <c r="J91" s="73">
        <f t="shared" si="2"/>
        <v>99.49109414758269</v>
      </c>
    </row>
    <row r="92" spans="1:10" ht="31.5" customHeight="1">
      <c r="A92" s="259" t="s">
        <v>293</v>
      </c>
      <c r="B92" s="260"/>
      <c r="C92" s="261"/>
      <c r="D92" s="70" t="s">
        <v>92</v>
      </c>
      <c r="E92" s="70" t="s">
        <v>68</v>
      </c>
      <c r="F92" s="128" t="s">
        <v>303</v>
      </c>
      <c r="G92" s="72">
        <v>200</v>
      </c>
      <c r="H92" s="110">
        <v>196.5</v>
      </c>
      <c r="I92" s="110">
        <v>195.5</v>
      </c>
      <c r="J92" s="73">
        <f t="shared" si="2"/>
        <v>99.49109414758269</v>
      </c>
    </row>
    <row r="93" spans="1:10" ht="27" customHeight="1">
      <c r="A93" s="266" t="s">
        <v>69</v>
      </c>
      <c r="B93" s="266"/>
      <c r="C93" s="266"/>
      <c r="D93" s="44" t="s">
        <v>92</v>
      </c>
      <c r="E93" s="44" t="s">
        <v>70</v>
      </c>
      <c r="F93" s="44"/>
      <c r="G93" s="69"/>
      <c r="H93" s="111">
        <f>H94</f>
        <v>1556.4999999999998</v>
      </c>
      <c r="I93" s="112">
        <f>I94</f>
        <v>1556.4999999999998</v>
      </c>
      <c r="J93" s="73">
        <f t="shared" si="2"/>
        <v>100</v>
      </c>
    </row>
    <row r="94" spans="1:10" ht="105.75" customHeight="1">
      <c r="A94" s="259" t="s">
        <v>305</v>
      </c>
      <c r="B94" s="260"/>
      <c r="C94" s="261"/>
      <c r="D94" s="43" t="s">
        <v>92</v>
      </c>
      <c r="E94" s="43" t="s">
        <v>70</v>
      </c>
      <c r="F94" s="128" t="s">
        <v>306</v>
      </c>
      <c r="G94" s="45"/>
      <c r="H94" s="133">
        <f>H96+H98+H100+H102+H104+H106+H108</f>
        <v>1556.4999999999998</v>
      </c>
      <c r="I94" s="133">
        <f>I96+I98+I100+I102+I104+I106+I108</f>
        <v>1556.4999999999998</v>
      </c>
      <c r="J94" s="73">
        <f t="shared" si="2"/>
        <v>100</v>
      </c>
    </row>
    <row r="95" spans="1:10" ht="44.25" customHeight="1">
      <c r="A95" s="259" t="s">
        <v>307</v>
      </c>
      <c r="B95" s="260"/>
      <c r="C95" s="261"/>
      <c r="D95" s="43" t="s">
        <v>92</v>
      </c>
      <c r="E95" s="43" t="s">
        <v>70</v>
      </c>
      <c r="F95" s="128" t="s">
        <v>308</v>
      </c>
      <c r="G95" s="69"/>
      <c r="H95" s="133">
        <f>H97+H99+H101+H103+H105+H107+H109</f>
        <v>1556.4999999999998</v>
      </c>
      <c r="I95" s="133">
        <f>I97+I99+I101+I103+I105+I107+I109</f>
        <v>1556.4999999999998</v>
      </c>
      <c r="J95" s="73">
        <f t="shared" si="2"/>
        <v>100</v>
      </c>
    </row>
    <row r="96" spans="1:10" ht="44.25" customHeight="1">
      <c r="A96" s="259" t="s">
        <v>309</v>
      </c>
      <c r="B96" s="260"/>
      <c r="C96" s="261"/>
      <c r="D96" s="43" t="s">
        <v>92</v>
      </c>
      <c r="E96" s="43" t="s">
        <v>70</v>
      </c>
      <c r="F96" s="128" t="s">
        <v>310</v>
      </c>
      <c r="G96" s="69"/>
      <c r="H96" s="133">
        <v>15</v>
      </c>
      <c r="I96" s="134">
        <v>15</v>
      </c>
      <c r="J96" s="73">
        <f t="shared" si="2"/>
        <v>100</v>
      </c>
    </row>
    <row r="97" spans="1:10" ht="44.25" customHeight="1">
      <c r="A97" s="259" t="s">
        <v>293</v>
      </c>
      <c r="B97" s="260"/>
      <c r="C97" s="261"/>
      <c r="D97" s="43" t="s">
        <v>92</v>
      </c>
      <c r="E97" s="43" t="s">
        <v>70</v>
      </c>
      <c r="F97" s="128" t="s">
        <v>310</v>
      </c>
      <c r="G97" s="45">
        <v>200</v>
      </c>
      <c r="H97" s="133">
        <v>15</v>
      </c>
      <c r="I97" s="134">
        <v>15</v>
      </c>
      <c r="J97" s="73">
        <f t="shared" si="2"/>
        <v>100</v>
      </c>
    </row>
    <row r="98" spans="1:10" ht="44.25" customHeight="1">
      <c r="A98" s="259" t="s">
        <v>311</v>
      </c>
      <c r="B98" s="260"/>
      <c r="C98" s="261"/>
      <c r="D98" s="43" t="s">
        <v>92</v>
      </c>
      <c r="E98" s="43" t="s">
        <v>70</v>
      </c>
      <c r="F98" s="128" t="s">
        <v>312</v>
      </c>
      <c r="G98" s="69"/>
      <c r="H98" s="133">
        <v>75</v>
      </c>
      <c r="I98" s="134">
        <v>75</v>
      </c>
      <c r="J98" s="73">
        <f t="shared" si="2"/>
        <v>100</v>
      </c>
    </row>
    <row r="99" spans="1:10" ht="44.25" customHeight="1">
      <c r="A99" s="259" t="s">
        <v>293</v>
      </c>
      <c r="B99" s="260"/>
      <c r="C99" s="261"/>
      <c r="D99" s="43" t="s">
        <v>92</v>
      </c>
      <c r="E99" s="43" t="s">
        <v>70</v>
      </c>
      <c r="F99" s="128" t="s">
        <v>312</v>
      </c>
      <c r="G99" s="45">
        <v>200</v>
      </c>
      <c r="H99" s="133">
        <v>75</v>
      </c>
      <c r="I99" s="134">
        <v>75</v>
      </c>
      <c r="J99" s="73">
        <f t="shared" si="2"/>
        <v>100</v>
      </c>
    </row>
    <row r="100" spans="1:10" ht="44.25" customHeight="1">
      <c r="A100" s="259" t="s">
        <v>313</v>
      </c>
      <c r="B100" s="260"/>
      <c r="C100" s="261"/>
      <c r="D100" s="43" t="s">
        <v>92</v>
      </c>
      <c r="E100" s="43" t="s">
        <v>70</v>
      </c>
      <c r="F100" s="128" t="s">
        <v>314</v>
      </c>
      <c r="G100" s="69"/>
      <c r="H100" s="133">
        <v>480.9</v>
      </c>
      <c r="I100" s="134">
        <v>480.9</v>
      </c>
      <c r="J100" s="73">
        <f t="shared" si="2"/>
        <v>100</v>
      </c>
    </row>
    <row r="101" spans="1:10" ht="44.25" customHeight="1">
      <c r="A101" s="259" t="s">
        <v>293</v>
      </c>
      <c r="B101" s="260"/>
      <c r="C101" s="261"/>
      <c r="D101" s="43" t="s">
        <v>92</v>
      </c>
      <c r="E101" s="43" t="s">
        <v>70</v>
      </c>
      <c r="F101" s="128" t="s">
        <v>314</v>
      </c>
      <c r="G101" s="45">
        <v>200</v>
      </c>
      <c r="H101" s="133">
        <v>480.9</v>
      </c>
      <c r="I101" s="134">
        <v>480.9</v>
      </c>
      <c r="J101" s="73">
        <f t="shared" si="2"/>
        <v>100</v>
      </c>
    </row>
    <row r="102" spans="1:10" ht="44.25" customHeight="1">
      <c r="A102" s="259" t="s">
        <v>315</v>
      </c>
      <c r="B102" s="260"/>
      <c r="C102" s="261"/>
      <c r="D102" s="43" t="s">
        <v>92</v>
      </c>
      <c r="E102" s="43" t="s">
        <v>70</v>
      </c>
      <c r="F102" s="128" t="s">
        <v>316</v>
      </c>
      <c r="G102" s="45"/>
      <c r="H102" s="133">
        <v>473.2</v>
      </c>
      <c r="I102" s="134">
        <v>473.2</v>
      </c>
      <c r="J102" s="73">
        <f t="shared" si="2"/>
        <v>100</v>
      </c>
    </row>
    <row r="103" spans="1:10" ht="44.25" customHeight="1">
      <c r="A103" s="259" t="s">
        <v>293</v>
      </c>
      <c r="B103" s="260"/>
      <c r="C103" s="261"/>
      <c r="D103" s="43" t="s">
        <v>92</v>
      </c>
      <c r="E103" s="43" t="s">
        <v>70</v>
      </c>
      <c r="F103" s="128" t="s">
        <v>316</v>
      </c>
      <c r="G103" s="45">
        <v>200</v>
      </c>
      <c r="H103" s="133">
        <v>473.2</v>
      </c>
      <c r="I103" s="134">
        <v>473.2</v>
      </c>
      <c r="J103" s="73">
        <f aca="true" t="shared" si="3" ref="J103:J109">I103/H103*100</f>
        <v>100</v>
      </c>
    </row>
    <row r="104" spans="1:10" ht="44.25" customHeight="1">
      <c r="A104" s="259" t="s">
        <v>317</v>
      </c>
      <c r="B104" s="260"/>
      <c r="C104" s="261"/>
      <c r="D104" s="43" t="s">
        <v>92</v>
      </c>
      <c r="E104" s="43" t="s">
        <v>70</v>
      </c>
      <c r="F104" s="128" t="s">
        <v>320</v>
      </c>
      <c r="G104" s="45"/>
      <c r="H104" s="133">
        <v>347.8</v>
      </c>
      <c r="I104" s="133">
        <v>347.8</v>
      </c>
      <c r="J104" s="73">
        <f t="shared" si="3"/>
        <v>100</v>
      </c>
    </row>
    <row r="105" spans="1:10" ht="44.25" customHeight="1">
      <c r="A105" s="259" t="s">
        <v>293</v>
      </c>
      <c r="B105" s="260"/>
      <c r="C105" s="261"/>
      <c r="D105" s="43" t="s">
        <v>92</v>
      </c>
      <c r="E105" s="43" t="s">
        <v>70</v>
      </c>
      <c r="F105" s="128" t="s">
        <v>320</v>
      </c>
      <c r="G105" s="45">
        <v>200</v>
      </c>
      <c r="H105" s="133">
        <v>347.8</v>
      </c>
      <c r="I105" s="133">
        <v>347.8</v>
      </c>
      <c r="J105" s="73">
        <f t="shared" si="3"/>
        <v>100</v>
      </c>
    </row>
    <row r="106" spans="1:10" ht="44.25" customHeight="1">
      <c r="A106" s="259" t="s">
        <v>318</v>
      </c>
      <c r="B106" s="260"/>
      <c r="C106" s="261"/>
      <c r="D106" s="43" t="s">
        <v>92</v>
      </c>
      <c r="E106" s="43" t="s">
        <v>70</v>
      </c>
      <c r="F106" s="128" t="s">
        <v>321</v>
      </c>
      <c r="G106" s="45"/>
      <c r="H106" s="133">
        <v>130</v>
      </c>
      <c r="I106" s="134">
        <v>130</v>
      </c>
      <c r="J106" s="73">
        <f t="shared" si="3"/>
        <v>100</v>
      </c>
    </row>
    <row r="107" spans="1:10" ht="44.25" customHeight="1">
      <c r="A107" s="259" t="s">
        <v>293</v>
      </c>
      <c r="B107" s="260"/>
      <c r="C107" s="261"/>
      <c r="D107" s="43" t="s">
        <v>92</v>
      </c>
      <c r="E107" s="43" t="s">
        <v>70</v>
      </c>
      <c r="F107" s="128" t="s">
        <v>321</v>
      </c>
      <c r="G107" s="45">
        <v>200</v>
      </c>
      <c r="H107" s="133">
        <v>130</v>
      </c>
      <c r="I107" s="134">
        <v>130</v>
      </c>
      <c r="J107" s="73">
        <f t="shared" si="3"/>
        <v>100</v>
      </c>
    </row>
    <row r="108" spans="1:10" ht="63" customHeight="1">
      <c r="A108" s="259" t="s">
        <v>319</v>
      </c>
      <c r="B108" s="260"/>
      <c r="C108" s="261"/>
      <c r="D108" s="43" t="s">
        <v>92</v>
      </c>
      <c r="E108" s="43" t="s">
        <v>70</v>
      </c>
      <c r="F108" s="128" t="s">
        <v>322</v>
      </c>
      <c r="G108" s="45"/>
      <c r="H108" s="133">
        <v>34.6</v>
      </c>
      <c r="I108" s="133">
        <v>34.6</v>
      </c>
      <c r="J108" s="73">
        <f t="shared" si="3"/>
        <v>100</v>
      </c>
    </row>
    <row r="109" spans="1:10" ht="44.25" customHeight="1">
      <c r="A109" s="259" t="s">
        <v>293</v>
      </c>
      <c r="B109" s="260"/>
      <c r="C109" s="261"/>
      <c r="D109" s="43" t="s">
        <v>92</v>
      </c>
      <c r="E109" s="43" t="s">
        <v>70</v>
      </c>
      <c r="F109" s="128" t="s">
        <v>322</v>
      </c>
      <c r="G109" s="45">
        <v>200</v>
      </c>
      <c r="H109" s="133">
        <v>34.6</v>
      </c>
      <c r="I109" s="133">
        <v>34.6</v>
      </c>
      <c r="J109" s="73">
        <f t="shared" si="3"/>
        <v>100</v>
      </c>
    </row>
    <row r="110" spans="1:10" ht="9.75" customHeight="1" hidden="1">
      <c r="A110" s="259"/>
      <c r="B110" s="260"/>
      <c r="C110" s="261"/>
      <c r="D110" s="43" t="s">
        <v>92</v>
      </c>
      <c r="E110" s="43" t="s">
        <v>70</v>
      </c>
      <c r="F110" s="43"/>
      <c r="G110" s="45"/>
      <c r="H110" s="108"/>
      <c r="I110" s="108"/>
      <c r="J110" s="26" t="e">
        <f t="shared" si="0"/>
        <v>#DIV/0!</v>
      </c>
    </row>
    <row r="111" spans="1:10" ht="49.5" customHeight="1" hidden="1">
      <c r="A111" s="259"/>
      <c r="B111" s="260"/>
      <c r="C111" s="261"/>
      <c r="D111" s="43" t="s">
        <v>92</v>
      </c>
      <c r="E111" s="43" t="s">
        <v>70</v>
      </c>
      <c r="F111" s="43"/>
      <c r="G111" s="43" t="s">
        <v>142</v>
      </c>
      <c r="H111" s="108">
        <v>187449.01</v>
      </c>
      <c r="I111" s="108">
        <v>170618.93</v>
      </c>
      <c r="J111" s="26">
        <f t="shared" si="0"/>
        <v>91.02151566444655</v>
      </c>
    </row>
    <row r="112" spans="1:10" ht="51.75" customHeight="1" hidden="1">
      <c r="A112" s="262"/>
      <c r="B112" s="262"/>
      <c r="C112" s="262"/>
      <c r="D112" s="43" t="s">
        <v>92</v>
      </c>
      <c r="E112" s="43" t="s">
        <v>70</v>
      </c>
      <c r="F112" s="43"/>
      <c r="G112" s="45"/>
      <c r="H112" s="108">
        <f>SUM(H113:H113)</f>
        <v>649550.99</v>
      </c>
      <c r="I112" s="108">
        <f>SUM(I113:I113)</f>
        <v>649550.99</v>
      </c>
      <c r="J112" s="26">
        <f t="shared" si="0"/>
        <v>100</v>
      </c>
    </row>
    <row r="113" spans="1:10" ht="16.5" customHeight="1" hidden="1">
      <c r="A113" s="262" t="s">
        <v>43</v>
      </c>
      <c r="B113" s="262"/>
      <c r="C113" s="262"/>
      <c r="D113" s="43" t="s">
        <v>92</v>
      </c>
      <c r="E113" s="43" t="s">
        <v>70</v>
      </c>
      <c r="F113" s="43"/>
      <c r="G113" s="43" t="s">
        <v>142</v>
      </c>
      <c r="H113" s="108">
        <v>649550.99</v>
      </c>
      <c r="I113" s="108">
        <v>649550.99</v>
      </c>
      <c r="J113" s="26">
        <f t="shared" si="0"/>
        <v>100</v>
      </c>
    </row>
    <row r="114" spans="1:10" ht="47.25" customHeight="1" hidden="1">
      <c r="A114" s="259" t="s">
        <v>161</v>
      </c>
      <c r="B114" s="260"/>
      <c r="C114" s="261"/>
      <c r="D114" s="43" t="s">
        <v>92</v>
      </c>
      <c r="E114" s="43" t="s">
        <v>70</v>
      </c>
      <c r="F114" s="43"/>
      <c r="G114" s="43" t="s">
        <v>157</v>
      </c>
      <c r="H114" s="108">
        <f>SUM(H115:H115)</f>
        <v>60000</v>
      </c>
      <c r="I114" s="108">
        <f>I115</f>
        <v>0</v>
      </c>
      <c r="J114" s="26">
        <f t="shared" si="0"/>
        <v>0</v>
      </c>
    </row>
    <row r="115" spans="1:10" ht="15" hidden="1">
      <c r="A115" s="262" t="s">
        <v>43</v>
      </c>
      <c r="B115" s="262"/>
      <c r="C115" s="262"/>
      <c r="D115" s="43" t="s">
        <v>92</v>
      </c>
      <c r="E115" s="43" t="s">
        <v>70</v>
      </c>
      <c r="F115" s="43"/>
      <c r="G115" s="43" t="s">
        <v>157</v>
      </c>
      <c r="H115" s="108">
        <v>60000</v>
      </c>
      <c r="I115" s="108">
        <v>0</v>
      </c>
      <c r="J115" s="26">
        <f t="shared" si="0"/>
        <v>0</v>
      </c>
    </row>
    <row r="116" spans="1:10" ht="32.25" customHeight="1">
      <c r="A116" s="266" t="s">
        <v>182</v>
      </c>
      <c r="B116" s="266"/>
      <c r="C116" s="266"/>
      <c r="D116" s="44" t="s">
        <v>92</v>
      </c>
      <c r="E116" s="44" t="s">
        <v>185</v>
      </c>
      <c r="F116" s="44"/>
      <c r="G116" s="69"/>
      <c r="H116" s="77">
        <f>H121</f>
        <v>205</v>
      </c>
      <c r="I116" s="77">
        <f>I121</f>
        <v>205</v>
      </c>
      <c r="J116" s="26">
        <f t="shared" si="0"/>
        <v>100</v>
      </c>
    </row>
    <row r="117" spans="1:10" ht="30.75" customHeight="1" hidden="1">
      <c r="A117" s="259" t="s">
        <v>147</v>
      </c>
      <c r="B117" s="260"/>
      <c r="C117" s="261"/>
      <c r="D117" s="43" t="s">
        <v>92</v>
      </c>
      <c r="E117" s="43" t="s">
        <v>71</v>
      </c>
      <c r="F117" s="43"/>
      <c r="G117" s="45"/>
      <c r="H117" s="108">
        <f>SUM(H118:H118)</f>
        <v>0</v>
      </c>
      <c r="I117" s="108">
        <f>SUM(I118:I118)</f>
        <v>0</v>
      </c>
      <c r="J117" s="26" t="e">
        <f t="shared" si="0"/>
        <v>#DIV/0!</v>
      </c>
    </row>
    <row r="118" spans="1:10" ht="30.75" customHeight="1" hidden="1">
      <c r="A118" s="262" t="s">
        <v>43</v>
      </c>
      <c r="B118" s="262"/>
      <c r="C118" s="262"/>
      <c r="D118" s="43" t="s">
        <v>92</v>
      </c>
      <c r="E118" s="43" t="s">
        <v>71</v>
      </c>
      <c r="F118" s="43"/>
      <c r="G118" s="45">
        <v>240</v>
      </c>
      <c r="H118" s="108"/>
      <c r="I118" s="108"/>
      <c r="J118" s="26" t="e">
        <f t="shared" si="0"/>
        <v>#DIV/0!</v>
      </c>
    </row>
    <row r="119" spans="1:10" ht="93.75" customHeight="1" hidden="1">
      <c r="A119" s="262" t="s">
        <v>162</v>
      </c>
      <c r="B119" s="262"/>
      <c r="C119" s="262"/>
      <c r="D119" s="43" t="s">
        <v>92</v>
      </c>
      <c r="E119" s="43" t="s">
        <v>71</v>
      </c>
      <c r="F119" s="43"/>
      <c r="G119" s="45">
        <v>244</v>
      </c>
      <c r="H119" s="108">
        <f>SUM(H120:H120)</f>
        <v>52000</v>
      </c>
      <c r="I119" s="108">
        <f>SUM(I120:I120)</f>
        <v>0</v>
      </c>
      <c r="J119" s="26">
        <f t="shared" si="0"/>
        <v>0</v>
      </c>
    </row>
    <row r="120" spans="1:10" ht="22.5" customHeight="1" hidden="1">
      <c r="A120" s="262" t="s">
        <v>43</v>
      </c>
      <c r="B120" s="262"/>
      <c r="C120" s="262"/>
      <c r="D120" s="43" t="s">
        <v>92</v>
      </c>
      <c r="E120" s="43" t="s">
        <v>71</v>
      </c>
      <c r="F120" s="43"/>
      <c r="G120" s="43" t="s">
        <v>157</v>
      </c>
      <c r="H120" s="108">
        <v>52000</v>
      </c>
      <c r="I120" s="108">
        <v>0</v>
      </c>
      <c r="J120" s="26">
        <f t="shared" si="0"/>
        <v>0</v>
      </c>
    </row>
    <row r="121" spans="1:10" ht="47.25" customHeight="1">
      <c r="A121" s="259" t="s">
        <v>20</v>
      </c>
      <c r="B121" s="260"/>
      <c r="C121" s="261"/>
      <c r="D121" s="43" t="s">
        <v>92</v>
      </c>
      <c r="E121" s="43" t="s">
        <v>71</v>
      </c>
      <c r="F121" s="43" t="s">
        <v>324</v>
      </c>
      <c r="G121" s="43"/>
      <c r="H121" s="77">
        <v>205</v>
      </c>
      <c r="I121" s="77">
        <f>I122</f>
        <v>205</v>
      </c>
      <c r="J121" s="47">
        <v>0</v>
      </c>
    </row>
    <row r="122" spans="1:10" ht="36" customHeight="1">
      <c r="A122" s="259" t="s">
        <v>323</v>
      </c>
      <c r="B122" s="260"/>
      <c r="C122" s="261"/>
      <c r="D122" s="43" t="s">
        <v>92</v>
      </c>
      <c r="E122" s="43" t="s">
        <v>71</v>
      </c>
      <c r="F122" s="43" t="s">
        <v>325</v>
      </c>
      <c r="G122" s="43"/>
      <c r="H122" s="108">
        <v>205</v>
      </c>
      <c r="I122" s="108">
        <v>205</v>
      </c>
      <c r="J122" s="26">
        <f t="shared" si="0"/>
        <v>100</v>
      </c>
    </row>
    <row r="123" spans="1:10" ht="58.5" customHeight="1">
      <c r="A123" s="259" t="s">
        <v>293</v>
      </c>
      <c r="B123" s="260"/>
      <c r="C123" s="261"/>
      <c r="D123" s="43" t="s">
        <v>92</v>
      </c>
      <c r="E123" s="43" t="s">
        <v>71</v>
      </c>
      <c r="F123" s="43" t="s">
        <v>325</v>
      </c>
      <c r="G123" s="43" t="s">
        <v>254</v>
      </c>
      <c r="H123" s="108">
        <v>205</v>
      </c>
      <c r="I123" s="108">
        <v>205</v>
      </c>
      <c r="J123" s="47">
        <v>0</v>
      </c>
    </row>
    <row r="124" spans="1:10" ht="21" customHeight="1">
      <c r="A124" s="266" t="s">
        <v>326</v>
      </c>
      <c r="B124" s="266"/>
      <c r="C124" s="266"/>
      <c r="D124" s="44" t="s">
        <v>92</v>
      </c>
      <c r="E124" s="44" t="s">
        <v>186</v>
      </c>
      <c r="F124" s="44"/>
      <c r="G124" s="45"/>
      <c r="H124" s="77">
        <f>H125+H139</f>
        <v>5071.2</v>
      </c>
      <c r="I124" s="77">
        <f>I125+I139</f>
        <v>4951.2</v>
      </c>
      <c r="J124" s="26">
        <f t="shared" si="0"/>
        <v>97.6336961665878</v>
      </c>
    </row>
    <row r="125" spans="1:10" ht="37.5" customHeight="1">
      <c r="A125" s="262" t="s">
        <v>21</v>
      </c>
      <c r="B125" s="262"/>
      <c r="C125" s="262"/>
      <c r="D125" s="92" t="s">
        <v>92</v>
      </c>
      <c r="E125" s="92" t="s">
        <v>72</v>
      </c>
      <c r="F125" s="92"/>
      <c r="G125" s="93"/>
      <c r="H125" s="114">
        <f>H126</f>
        <v>4688.3</v>
      </c>
      <c r="I125" s="114">
        <f>I126</f>
        <v>4568.3</v>
      </c>
      <c r="J125" s="26">
        <f t="shared" si="0"/>
        <v>97.44043683211399</v>
      </c>
    </row>
    <row r="126" spans="1:10" ht="55.5" customHeight="1">
      <c r="A126" s="262" t="s">
        <v>327</v>
      </c>
      <c r="B126" s="262"/>
      <c r="C126" s="259"/>
      <c r="D126" s="135">
        <v>992</v>
      </c>
      <c r="E126" s="43" t="s">
        <v>72</v>
      </c>
      <c r="F126" s="136" t="s">
        <v>331</v>
      </c>
      <c r="G126" s="139"/>
      <c r="H126" s="115">
        <f>H131</f>
        <v>4688.3</v>
      </c>
      <c r="I126" s="116">
        <f>I131</f>
        <v>4568.3</v>
      </c>
      <c r="J126" s="26">
        <v>0</v>
      </c>
    </row>
    <row r="127" spans="1:10" ht="60" customHeight="1" hidden="1">
      <c r="A127" s="259" t="s">
        <v>130</v>
      </c>
      <c r="B127" s="260"/>
      <c r="C127" s="260"/>
      <c r="D127" s="135">
        <v>993</v>
      </c>
      <c r="E127" s="43" t="s">
        <v>207</v>
      </c>
      <c r="F127" s="137"/>
      <c r="G127" s="43"/>
      <c r="H127" s="138"/>
      <c r="I127" s="108"/>
      <c r="J127" s="26" t="e">
        <f t="shared" si="0"/>
        <v>#DIV/0!</v>
      </c>
    </row>
    <row r="128" spans="1:10" ht="33.75" customHeight="1" hidden="1">
      <c r="A128" s="262" t="s">
        <v>95</v>
      </c>
      <c r="B128" s="262"/>
      <c r="C128" s="259"/>
      <c r="D128" s="135">
        <v>994</v>
      </c>
      <c r="E128" s="43" t="s">
        <v>145</v>
      </c>
      <c r="F128" s="127"/>
      <c r="G128" s="43"/>
      <c r="H128" s="116"/>
      <c r="I128" s="108"/>
      <c r="J128" s="26" t="e">
        <f t="shared" si="0"/>
        <v>#DIV/0!</v>
      </c>
    </row>
    <row r="129" spans="1:10" ht="67.5" customHeight="1" hidden="1">
      <c r="A129" s="259" t="s">
        <v>129</v>
      </c>
      <c r="B129" s="260"/>
      <c r="C129" s="260"/>
      <c r="D129" s="135">
        <v>995</v>
      </c>
      <c r="E129" s="43" t="s">
        <v>208</v>
      </c>
      <c r="F129" s="127"/>
      <c r="G129" s="43"/>
      <c r="H129" s="116"/>
      <c r="I129" s="108"/>
      <c r="J129" s="26" t="e">
        <f t="shared" si="0"/>
        <v>#DIV/0!</v>
      </c>
    </row>
    <row r="130" spans="1:10" ht="32.25" customHeight="1" hidden="1">
      <c r="A130" s="262" t="s">
        <v>95</v>
      </c>
      <c r="B130" s="262"/>
      <c r="C130" s="259"/>
      <c r="D130" s="135">
        <v>996</v>
      </c>
      <c r="E130" s="43" t="s">
        <v>209</v>
      </c>
      <c r="F130" s="127"/>
      <c r="G130" s="43"/>
      <c r="H130" s="116"/>
      <c r="I130" s="108"/>
      <c r="J130" s="26" t="e">
        <f t="shared" si="0"/>
        <v>#DIV/0!</v>
      </c>
    </row>
    <row r="131" spans="1:10" ht="46.5" customHeight="1">
      <c r="A131" s="259" t="s">
        <v>328</v>
      </c>
      <c r="B131" s="260"/>
      <c r="C131" s="260"/>
      <c r="D131" s="135">
        <v>997</v>
      </c>
      <c r="E131" s="43" t="s">
        <v>72</v>
      </c>
      <c r="F131" s="136" t="s">
        <v>332</v>
      </c>
      <c r="G131" s="43"/>
      <c r="H131" s="116">
        <f>H132+H134</f>
        <v>4688.3</v>
      </c>
      <c r="I131" s="116">
        <f>I132+I134</f>
        <v>4568.3</v>
      </c>
      <c r="J131" s="26">
        <f>I131/H131*100</f>
        <v>97.44043683211399</v>
      </c>
    </row>
    <row r="132" spans="1:10" ht="91.5" customHeight="1">
      <c r="A132" s="259" t="s">
        <v>329</v>
      </c>
      <c r="B132" s="260"/>
      <c r="C132" s="261"/>
      <c r="D132" s="94" t="s">
        <v>92</v>
      </c>
      <c r="E132" s="94" t="s">
        <v>72</v>
      </c>
      <c r="F132" s="136" t="s">
        <v>333</v>
      </c>
      <c r="G132" s="45"/>
      <c r="H132" s="108">
        <f>H133</f>
        <v>3192.5</v>
      </c>
      <c r="I132" s="108">
        <f>I133</f>
        <v>3192.5</v>
      </c>
      <c r="J132" s="26">
        <f>I132/H132*100</f>
        <v>100</v>
      </c>
    </row>
    <row r="133" spans="1:10" ht="58.5" customHeight="1">
      <c r="A133" s="259" t="s">
        <v>330</v>
      </c>
      <c r="B133" s="260"/>
      <c r="C133" s="261"/>
      <c r="D133" s="43" t="s">
        <v>92</v>
      </c>
      <c r="E133" s="43" t="s">
        <v>72</v>
      </c>
      <c r="F133" s="136" t="s">
        <v>333</v>
      </c>
      <c r="G133" s="93">
        <v>600</v>
      </c>
      <c r="H133" s="108">
        <v>3192.5</v>
      </c>
      <c r="I133" s="108">
        <v>3192.5</v>
      </c>
      <c r="J133" s="26">
        <f>I133/H133*100</f>
        <v>100</v>
      </c>
    </row>
    <row r="134" spans="1:10" s="1" customFormat="1" ht="66" customHeight="1">
      <c r="A134" s="288" t="s">
        <v>334</v>
      </c>
      <c r="B134" s="289"/>
      <c r="C134" s="290"/>
      <c r="D134" s="43" t="s">
        <v>92</v>
      </c>
      <c r="E134" s="127" t="s">
        <v>72</v>
      </c>
      <c r="F134" s="140" t="s">
        <v>337</v>
      </c>
      <c r="G134" s="139"/>
      <c r="H134" s="148">
        <v>1495.8</v>
      </c>
      <c r="I134" s="149">
        <f>I136+I137</f>
        <v>1375.8</v>
      </c>
      <c r="J134" s="26">
        <f t="shared" si="0"/>
        <v>91.9775371038909</v>
      </c>
    </row>
    <row r="135" spans="1:10" ht="106.5" customHeight="1">
      <c r="A135" s="262" t="s">
        <v>335</v>
      </c>
      <c r="B135" s="262"/>
      <c r="C135" s="262"/>
      <c r="D135" s="43" t="s">
        <v>92</v>
      </c>
      <c r="E135" s="43" t="s">
        <v>72</v>
      </c>
      <c r="F135" s="140" t="s">
        <v>338</v>
      </c>
      <c r="G135" s="94"/>
      <c r="H135" s="108">
        <f>H136</f>
        <v>1086.8</v>
      </c>
      <c r="I135" s="108">
        <f>I136</f>
        <v>1086.8</v>
      </c>
      <c r="J135" s="26">
        <f t="shared" si="0"/>
        <v>100</v>
      </c>
    </row>
    <row r="136" spans="1:10" ht="63" customHeight="1">
      <c r="A136" s="259" t="s">
        <v>330</v>
      </c>
      <c r="B136" s="260"/>
      <c r="C136" s="261"/>
      <c r="D136" s="43" t="s">
        <v>92</v>
      </c>
      <c r="E136" s="43" t="s">
        <v>72</v>
      </c>
      <c r="F136" s="140" t="s">
        <v>338</v>
      </c>
      <c r="G136" s="43" t="s">
        <v>173</v>
      </c>
      <c r="H136" s="108">
        <v>1086.8</v>
      </c>
      <c r="I136" s="108">
        <v>1086.8</v>
      </c>
      <c r="J136" s="26">
        <f t="shared" si="0"/>
        <v>100</v>
      </c>
    </row>
    <row r="137" spans="1:10" ht="63" customHeight="1">
      <c r="A137" s="259" t="s">
        <v>336</v>
      </c>
      <c r="B137" s="260"/>
      <c r="C137" s="261"/>
      <c r="D137" s="43" t="s">
        <v>92</v>
      </c>
      <c r="E137" s="43" t="s">
        <v>72</v>
      </c>
      <c r="F137" s="140" t="s">
        <v>337</v>
      </c>
      <c r="G137" s="43"/>
      <c r="H137" s="108">
        <v>409</v>
      </c>
      <c r="I137" s="108">
        <v>289</v>
      </c>
      <c r="J137" s="26">
        <f t="shared" si="0"/>
        <v>70.6601466992665</v>
      </c>
    </row>
    <row r="138" spans="1:10" ht="57.75" customHeight="1">
      <c r="A138" s="259" t="s">
        <v>330</v>
      </c>
      <c r="B138" s="260"/>
      <c r="C138" s="261"/>
      <c r="D138" s="43" t="s">
        <v>92</v>
      </c>
      <c r="E138" s="43" t="s">
        <v>72</v>
      </c>
      <c r="F138" s="140" t="s">
        <v>337</v>
      </c>
      <c r="G138" s="43" t="s">
        <v>173</v>
      </c>
      <c r="H138" s="108">
        <v>409</v>
      </c>
      <c r="I138" s="108">
        <v>289</v>
      </c>
      <c r="J138" s="26">
        <f t="shared" si="0"/>
        <v>70.6601466992665</v>
      </c>
    </row>
    <row r="139" spans="1:10" ht="48.75" customHeight="1">
      <c r="A139" s="263" t="s">
        <v>339</v>
      </c>
      <c r="B139" s="264"/>
      <c r="C139" s="265"/>
      <c r="D139" s="44" t="s">
        <v>92</v>
      </c>
      <c r="E139" s="44" t="s">
        <v>184</v>
      </c>
      <c r="F139" s="43"/>
      <c r="G139" s="43"/>
      <c r="H139" s="77">
        <f aca="true" t="shared" si="4" ref="H139:I141">H140</f>
        <v>382.9</v>
      </c>
      <c r="I139" s="77">
        <f t="shared" si="4"/>
        <v>382.9</v>
      </c>
      <c r="J139" s="26">
        <f t="shared" si="0"/>
        <v>100</v>
      </c>
    </row>
    <row r="140" spans="1:10" ht="70.5" customHeight="1">
      <c r="A140" s="259" t="s">
        <v>340</v>
      </c>
      <c r="B140" s="260"/>
      <c r="C140" s="261"/>
      <c r="D140" s="43" t="s">
        <v>92</v>
      </c>
      <c r="E140" s="43" t="s">
        <v>145</v>
      </c>
      <c r="F140" s="150" t="s">
        <v>343</v>
      </c>
      <c r="G140" s="151"/>
      <c r="H140" s="77">
        <f t="shared" si="4"/>
        <v>382.9</v>
      </c>
      <c r="I140" s="77">
        <f t="shared" si="4"/>
        <v>382.9</v>
      </c>
      <c r="J140" s="26">
        <f t="shared" si="0"/>
        <v>100</v>
      </c>
    </row>
    <row r="141" spans="1:10" ht="39.75" customHeight="1">
      <c r="A141" s="262" t="s">
        <v>341</v>
      </c>
      <c r="B141" s="262"/>
      <c r="C141" s="262"/>
      <c r="D141" s="43" t="s">
        <v>92</v>
      </c>
      <c r="E141" s="43" t="s">
        <v>145</v>
      </c>
      <c r="F141" s="150" t="s">
        <v>344</v>
      </c>
      <c r="G141" s="151"/>
      <c r="H141" s="108">
        <f t="shared" si="4"/>
        <v>382.9</v>
      </c>
      <c r="I141" s="108">
        <f t="shared" si="4"/>
        <v>382.9</v>
      </c>
      <c r="J141" s="26">
        <f t="shared" si="0"/>
        <v>100</v>
      </c>
    </row>
    <row r="142" spans="1:10" ht="60" customHeight="1">
      <c r="A142" s="259" t="s">
        <v>342</v>
      </c>
      <c r="B142" s="260"/>
      <c r="C142" s="261"/>
      <c r="D142" s="43" t="s">
        <v>92</v>
      </c>
      <c r="E142" s="43" t="s">
        <v>145</v>
      </c>
      <c r="F142" s="126" t="s">
        <v>344</v>
      </c>
      <c r="G142" s="43" t="s">
        <v>173</v>
      </c>
      <c r="H142" s="108">
        <v>382.9</v>
      </c>
      <c r="I142" s="108">
        <v>382.9</v>
      </c>
      <c r="J142" s="26">
        <f t="shared" si="0"/>
        <v>100</v>
      </c>
    </row>
    <row r="143" spans="1:10" ht="18.75" customHeight="1">
      <c r="A143" s="266" t="s">
        <v>23</v>
      </c>
      <c r="B143" s="266"/>
      <c r="C143" s="266"/>
      <c r="D143" s="44" t="s">
        <v>92</v>
      </c>
      <c r="E143" s="44" t="s">
        <v>183</v>
      </c>
      <c r="F143" s="44"/>
      <c r="G143" s="69"/>
      <c r="H143" s="77">
        <f>H144</f>
        <v>67.8</v>
      </c>
      <c r="I143" s="77">
        <f>I144</f>
        <v>67.8</v>
      </c>
      <c r="J143" s="26">
        <f t="shared" si="0"/>
        <v>100</v>
      </c>
    </row>
    <row r="144" spans="1:10" ht="24" customHeight="1">
      <c r="A144" s="262" t="s">
        <v>121</v>
      </c>
      <c r="B144" s="262"/>
      <c r="C144" s="262"/>
      <c r="D144" s="43" t="s">
        <v>92</v>
      </c>
      <c r="E144" s="43" t="s">
        <v>114</v>
      </c>
      <c r="F144" s="43"/>
      <c r="G144" s="45"/>
      <c r="H144" s="108">
        <f>H147</f>
        <v>67.8</v>
      </c>
      <c r="I144" s="108">
        <f>I147</f>
        <v>67.8</v>
      </c>
      <c r="J144" s="26">
        <f t="shared" si="0"/>
        <v>100</v>
      </c>
    </row>
    <row r="145" spans="1:10" ht="65.25" customHeight="1">
      <c r="A145" s="259" t="s">
        <v>210</v>
      </c>
      <c r="B145" s="260"/>
      <c r="C145" s="261"/>
      <c r="D145" s="43" t="s">
        <v>92</v>
      </c>
      <c r="E145" s="43" t="s">
        <v>114</v>
      </c>
      <c r="F145" s="43" t="s">
        <v>348</v>
      </c>
      <c r="G145" s="45"/>
      <c r="H145" s="108">
        <v>67.8</v>
      </c>
      <c r="I145" s="108">
        <v>67.8</v>
      </c>
      <c r="J145" s="26">
        <f t="shared" si="0"/>
        <v>100</v>
      </c>
    </row>
    <row r="146" spans="1:10" ht="144" customHeight="1">
      <c r="A146" s="259" t="s">
        <v>345</v>
      </c>
      <c r="B146" s="260"/>
      <c r="C146" s="261"/>
      <c r="D146" s="43" t="s">
        <v>92</v>
      </c>
      <c r="E146" s="43" t="s">
        <v>114</v>
      </c>
      <c r="F146" s="43" t="s">
        <v>349</v>
      </c>
      <c r="G146" s="45"/>
      <c r="H146" s="108">
        <v>67.8</v>
      </c>
      <c r="I146" s="108">
        <v>67.8</v>
      </c>
      <c r="J146" s="26">
        <f t="shared" si="0"/>
        <v>100</v>
      </c>
    </row>
    <row r="147" spans="1:10" ht="36.75" customHeight="1">
      <c r="A147" s="262" t="s">
        <v>346</v>
      </c>
      <c r="B147" s="262"/>
      <c r="C147" s="262"/>
      <c r="D147" s="43" t="s">
        <v>92</v>
      </c>
      <c r="E147" s="43" t="s">
        <v>114</v>
      </c>
      <c r="F147" s="43" t="s">
        <v>350</v>
      </c>
      <c r="G147" s="43"/>
      <c r="H147" s="108">
        <v>67.8</v>
      </c>
      <c r="I147" s="108">
        <v>67.8</v>
      </c>
      <c r="J147" s="26">
        <f t="shared" si="0"/>
        <v>100</v>
      </c>
    </row>
    <row r="148" spans="1:10" ht="58.5" customHeight="1">
      <c r="A148" s="259" t="s">
        <v>347</v>
      </c>
      <c r="B148" s="260"/>
      <c r="C148" s="261"/>
      <c r="D148" s="43" t="s">
        <v>92</v>
      </c>
      <c r="E148" s="43" t="s">
        <v>218</v>
      </c>
      <c r="F148" s="43" t="s">
        <v>350</v>
      </c>
      <c r="G148" s="43" t="s">
        <v>270</v>
      </c>
      <c r="H148" s="108">
        <v>67.8</v>
      </c>
      <c r="I148" s="108">
        <v>67.8</v>
      </c>
      <c r="J148" s="26">
        <v>0</v>
      </c>
    </row>
    <row r="149" spans="1:10" ht="24" customHeight="1">
      <c r="A149" s="266" t="s">
        <v>22</v>
      </c>
      <c r="B149" s="266"/>
      <c r="C149" s="266"/>
      <c r="D149" s="44" t="s">
        <v>92</v>
      </c>
      <c r="E149" s="44" t="s">
        <v>191</v>
      </c>
      <c r="F149" s="43"/>
      <c r="G149" s="45"/>
      <c r="H149" s="77">
        <f>H152</f>
        <v>165.8</v>
      </c>
      <c r="I149" s="77">
        <f>I152</f>
        <v>164.9</v>
      </c>
      <c r="J149" s="26">
        <f t="shared" si="0"/>
        <v>99.45717732207478</v>
      </c>
    </row>
    <row r="150" spans="1:10" ht="84" customHeight="1" hidden="1">
      <c r="A150" s="262" t="s">
        <v>131</v>
      </c>
      <c r="B150" s="262"/>
      <c r="C150" s="262"/>
      <c r="D150" s="43" t="s">
        <v>92</v>
      </c>
      <c r="E150" s="43" t="s">
        <v>96</v>
      </c>
      <c r="F150" s="43"/>
      <c r="G150" s="45"/>
      <c r="H150" s="108">
        <f>H151</f>
        <v>58900</v>
      </c>
      <c r="I150" s="108">
        <f>I151</f>
        <v>58900</v>
      </c>
      <c r="J150" s="26">
        <f t="shared" si="0"/>
        <v>100</v>
      </c>
    </row>
    <row r="151" spans="1:10" ht="35.25" customHeight="1" hidden="1">
      <c r="A151" s="262" t="s">
        <v>113</v>
      </c>
      <c r="B151" s="262"/>
      <c r="C151" s="262"/>
      <c r="D151" s="43" t="s">
        <v>92</v>
      </c>
      <c r="E151" s="43" t="s">
        <v>96</v>
      </c>
      <c r="F151" s="43"/>
      <c r="G151" s="43" t="s">
        <v>142</v>
      </c>
      <c r="H151" s="108">
        <v>58900</v>
      </c>
      <c r="I151" s="108">
        <v>58900</v>
      </c>
      <c r="J151" s="26">
        <f t="shared" si="0"/>
        <v>100</v>
      </c>
    </row>
    <row r="152" spans="1:10" ht="45" customHeight="1">
      <c r="A152" s="259" t="s">
        <v>351</v>
      </c>
      <c r="B152" s="260"/>
      <c r="C152" s="261"/>
      <c r="D152" s="43" t="s">
        <v>92</v>
      </c>
      <c r="E152" s="43" t="s">
        <v>146</v>
      </c>
      <c r="F152" s="43"/>
      <c r="G152" s="45"/>
      <c r="H152" s="108">
        <f>H153</f>
        <v>165.8</v>
      </c>
      <c r="I152" s="108">
        <f>I153</f>
        <v>164.9</v>
      </c>
      <c r="J152" s="26">
        <f aca="true" t="shared" si="5" ref="J152:J166">I152/H152*100</f>
        <v>99.45717732207478</v>
      </c>
    </row>
    <row r="153" spans="1:10" ht="54" customHeight="1">
      <c r="A153" s="262" t="s">
        <v>352</v>
      </c>
      <c r="B153" s="262"/>
      <c r="C153" s="262"/>
      <c r="D153" s="43" t="s">
        <v>92</v>
      </c>
      <c r="E153" s="43" t="s">
        <v>146</v>
      </c>
      <c r="F153" s="43" t="s">
        <v>354</v>
      </c>
      <c r="G153" s="43"/>
      <c r="H153" s="108">
        <v>165.8</v>
      </c>
      <c r="I153" s="108">
        <v>164.9</v>
      </c>
      <c r="J153" s="26">
        <f t="shared" si="5"/>
        <v>99.45717732207478</v>
      </c>
    </row>
    <row r="154" spans="1:10" ht="54" customHeight="1">
      <c r="A154" s="259" t="s">
        <v>328</v>
      </c>
      <c r="B154" s="260"/>
      <c r="C154" s="261"/>
      <c r="D154" s="43" t="s">
        <v>92</v>
      </c>
      <c r="E154" s="43" t="s">
        <v>146</v>
      </c>
      <c r="F154" s="43" t="s">
        <v>353</v>
      </c>
      <c r="G154" s="43"/>
      <c r="H154" s="108">
        <v>165.8</v>
      </c>
      <c r="I154" s="108">
        <v>164.9</v>
      </c>
      <c r="J154" s="26">
        <f t="shared" si="5"/>
        <v>99.45717732207478</v>
      </c>
    </row>
    <row r="155" spans="1:10" ht="54" customHeight="1">
      <c r="A155" s="259" t="s">
        <v>293</v>
      </c>
      <c r="B155" s="260"/>
      <c r="C155" s="261"/>
      <c r="D155" s="43" t="s">
        <v>92</v>
      </c>
      <c r="E155" s="43" t="s">
        <v>146</v>
      </c>
      <c r="F155" s="43" t="s">
        <v>353</v>
      </c>
      <c r="G155" s="43" t="s">
        <v>254</v>
      </c>
      <c r="H155" s="108">
        <v>165.8</v>
      </c>
      <c r="I155" s="108">
        <v>164.9</v>
      </c>
      <c r="J155" s="26">
        <f t="shared" si="5"/>
        <v>99.45717732207478</v>
      </c>
    </row>
    <row r="156" spans="1:11" ht="45" customHeight="1">
      <c r="A156" s="263" t="s">
        <v>355</v>
      </c>
      <c r="B156" s="264"/>
      <c r="C156" s="265"/>
      <c r="D156" s="44" t="s">
        <v>92</v>
      </c>
      <c r="E156" s="44" t="s">
        <v>192</v>
      </c>
      <c r="F156" s="43"/>
      <c r="G156" s="43"/>
      <c r="H156" s="77">
        <f>H157</f>
        <v>285</v>
      </c>
      <c r="I156" s="77">
        <f>I157</f>
        <v>285</v>
      </c>
      <c r="J156" s="26">
        <f t="shared" si="5"/>
        <v>100</v>
      </c>
      <c r="K156" s="5"/>
    </row>
    <row r="157" spans="1:10" ht="33" customHeight="1">
      <c r="A157" s="296" t="s">
        <v>356</v>
      </c>
      <c r="B157" s="297"/>
      <c r="C157" s="298"/>
      <c r="D157" s="44" t="s">
        <v>92</v>
      </c>
      <c r="E157" s="75">
        <v>1204</v>
      </c>
      <c r="F157" s="43"/>
      <c r="G157" s="141"/>
      <c r="H157" s="77">
        <f>H160</f>
        <v>285</v>
      </c>
      <c r="I157" s="77">
        <f>I160</f>
        <v>285</v>
      </c>
      <c r="J157" s="26">
        <f t="shared" si="5"/>
        <v>100</v>
      </c>
    </row>
    <row r="158" spans="1:10" ht="98.25" customHeight="1">
      <c r="A158" s="296" t="s">
        <v>357</v>
      </c>
      <c r="B158" s="297"/>
      <c r="C158" s="298"/>
      <c r="D158" s="43" t="s">
        <v>92</v>
      </c>
      <c r="E158" s="86">
        <v>1204</v>
      </c>
      <c r="F158" s="43" t="s">
        <v>360</v>
      </c>
      <c r="G158" s="141"/>
      <c r="H158" s="117">
        <v>285</v>
      </c>
      <c r="I158" s="117">
        <v>285</v>
      </c>
      <c r="J158" s="26">
        <f t="shared" si="5"/>
        <v>100</v>
      </c>
    </row>
    <row r="159" spans="1:10" ht="42" customHeight="1">
      <c r="A159" s="296" t="s">
        <v>328</v>
      </c>
      <c r="B159" s="297"/>
      <c r="C159" s="298"/>
      <c r="D159" s="43" t="s">
        <v>92</v>
      </c>
      <c r="E159" s="86">
        <v>1204</v>
      </c>
      <c r="F159" s="43" t="s">
        <v>361</v>
      </c>
      <c r="G159" s="141"/>
      <c r="H159" s="117">
        <v>285</v>
      </c>
      <c r="I159" s="117">
        <v>285</v>
      </c>
      <c r="J159" s="26">
        <f t="shared" si="5"/>
        <v>100</v>
      </c>
    </row>
    <row r="160" spans="1:10" ht="113.25" customHeight="1">
      <c r="A160" s="262" t="s">
        <v>358</v>
      </c>
      <c r="B160" s="262"/>
      <c r="C160" s="262"/>
      <c r="D160" s="43" t="s">
        <v>92</v>
      </c>
      <c r="E160" s="86">
        <v>1204</v>
      </c>
      <c r="F160" s="43" t="s">
        <v>361</v>
      </c>
      <c r="G160" s="86"/>
      <c r="H160" s="117">
        <v>285</v>
      </c>
      <c r="I160" s="117">
        <v>285</v>
      </c>
      <c r="J160" s="26">
        <f t="shared" si="5"/>
        <v>100</v>
      </c>
    </row>
    <row r="161" spans="1:10" ht="58.5" customHeight="1">
      <c r="A161" s="259" t="s">
        <v>359</v>
      </c>
      <c r="B161" s="260"/>
      <c r="C161" s="261"/>
      <c r="D161" s="43" t="s">
        <v>92</v>
      </c>
      <c r="E161" s="86">
        <v>1204</v>
      </c>
      <c r="F161" s="43" t="s">
        <v>361</v>
      </c>
      <c r="G161" s="86">
        <v>200</v>
      </c>
      <c r="H161" s="117">
        <v>285</v>
      </c>
      <c r="I161" s="117">
        <v>285</v>
      </c>
      <c r="J161" s="26">
        <f t="shared" si="5"/>
        <v>100</v>
      </c>
    </row>
    <row r="162" spans="1:10" ht="31.5" customHeight="1">
      <c r="A162" s="263" t="s">
        <v>362</v>
      </c>
      <c r="B162" s="264"/>
      <c r="C162" s="265"/>
      <c r="D162" s="44" t="s">
        <v>92</v>
      </c>
      <c r="E162" s="76" t="s">
        <v>193</v>
      </c>
      <c r="F162" s="142"/>
      <c r="G162" s="29"/>
      <c r="H162" s="118">
        <f>H165</f>
        <v>393.8</v>
      </c>
      <c r="I162" s="118">
        <f>I165</f>
        <v>393.7</v>
      </c>
      <c r="J162" s="26">
        <f t="shared" si="5"/>
        <v>99.97460639918741</v>
      </c>
    </row>
    <row r="163" spans="1:10" ht="56.25" customHeight="1">
      <c r="A163" s="259" t="s">
        <v>363</v>
      </c>
      <c r="B163" s="260"/>
      <c r="C163" s="261"/>
      <c r="D163" s="58" t="s">
        <v>92</v>
      </c>
      <c r="E163" s="28">
        <v>1301</v>
      </c>
      <c r="F163" s="142"/>
      <c r="G163" s="29"/>
      <c r="H163" s="77">
        <f aca="true" t="shared" si="6" ref="H163:I165">H164</f>
        <v>393.8</v>
      </c>
      <c r="I163" s="77">
        <f t="shared" si="6"/>
        <v>393.7</v>
      </c>
      <c r="J163" s="26">
        <f t="shared" si="5"/>
        <v>99.97460639918741</v>
      </c>
    </row>
    <row r="164" spans="1:10" ht="31.5" customHeight="1">
      <c r="A164" s="259" t="s">
        <v>364</v>
      </c>
      <c r="B164" s="260"/>
      <c r="C164" s="261"/>
      <c r="D164" s="58" t="s">
        <v>92</v>
      </c>
      <c r="E164" s="28">
        <v>1301</v>
      </c>
      <c r="F164" s="58" t="s">
        <v>368</v>
      </c>
      <c r="G164" s="29"/>
      <c r="H164" s="77">
        <f t="shared" si="6"/>
        <v>393.8</v>
      </c>
      <c r="I164" s="77">
        <f t="shared" si="6"/>
        <v>393.7</v>
      </c>
      <c r="J164" s="26">
        <f t="shared" si="5"/>
        <v>99.97460639918741</v>
      </c>
    </row>
    <row r="165" spans="1:10" ht="35.25" customHeight="1">
      <c r="A165" s="244" t="s">
        <v>365</v>
      </c>
      <c r="B165" s="299"/>
      <c r="C165" s="245"/>
      <c r="D165" s="58" t="s">
        <v>92</v>
      </c>
      <c r="E165" s="28">
        <v>1301</v>
      </c>
      <c r="F165" s="58" t="s">
        <v>367</v>
      </c>
      <c r="G165" s="75"/>
      <c r="H165" s="77">
        <f t="shared" si="6"/>
        <v>393.8</v>
      </c>
      <c r="I165" s="77">
        <f t="shared" si="6"/>
        <v>393.7</v>
      </c>
      <c r="J165" s="26">
        <f t="shared" si="5"/>
        <v>99.97460639918741</v>
      </c>
    </row>
    <row r="166" spans="1:10" ht="36.75" customHeight="1">
      <c r="A166" s="244" t="s">
        <v>366</v>
      </c>
      <c r="B166" s="299"/>
      <c r="C166" s="245"/>
      <c r="D166" s="58" t="s">
        <v>92</v>
      </c>
      <c r="E166" s="28">
        <v>1301</v>
      </c>
      <c r="F166" s="58" t="s">
        <v>367</v>
      </c>
      <c r="G166" s="28">
        <v>700</v>
      </c>
      <c r="H166" s="119">
        <v>393.8</v>
      </c>
      <c r="I166" s="120">
        <v>393.7</v>
      </c>
      <c r="J166" s="26">
        <f t="shared" si="5"/>
        <v>99.97460639918741</v>
      </c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8.75" customHeight="1">
      <c r="A168" s="217"/>
      <c r="B168" s="217"/>
      <c r="C168" s="217"/>
      <c r="D168" s="217"/>
      <c r="E168" s="217"/>
      <c r="I168" s="283"/>
      <c r="J168" s="283"/>
    </row>
  </sheetData>
  <sheetProtection/>
  <mergeCells count="168">
    <mergeCell ref="A63:C63"/>
    <mergeCell ref="A67:C67"/>
    <mergeCell ref="A71:C71"/>
    <mergeCell ref="A72:C72"/>
    <mergeCell ref="A121:C121"/>
    <mergeCell ref="A116:C116"/>
    <mergeCell ref="A114:C114"/>
    <mergeCell ref="A111:C111"/>
    <mergeCell ref="A117:C117"/>
    <mergeCell ref="A88:C88"/>
    <mergeCell ref="A156:C156"/>
    <mergeCell ref="A100:C100"/>
    <mergeCell ref="A138:C138"/>
    <mergeCell ref="A135:C135"/>
    <mergeCell ref="A115:C115"/>
    <mergeCell ref="A60:C60"/>
    <mergeCell ref="A70:C70"/>
    <mergeCell ref="A90:C90"/>
    <mergeCell ref="A83:C83"/>
    <mergeCell ref="A73:C73"/>
    <mergeCell ref="A86:C86"/>
    <mergeCell ref="A148:C148"/>
    <mergeCell ref="A95:C95"/>
    <mergeCell ref="A76:C76"/>
    <mergeCell ref="A91:C91"/>
    <mergeCell ref="A85:C85"/>
    <mergeCell ref="A84:C84"/>
    <mergeCell ref="A79:C79"/>
    <mergeCell ref="A118:C118"/>
    <mergeCell ref="A110:C110"/>
    <mergeCell ref="A159:C159"/>
    <mergeCell ref="A158:C158"/>
    <mergeCell ref="A162:C162"/>
    <mergeCell ref="A153:C153"/>
    <mergeCell ref="A87:C87"/>
    <mergeCell ref="A77:C77"/>
    <mergeCell ref="A112:C112"/>
    <mergeCell ref="A80:C80"/>
    <mergeCell ref="A81:C81"/>
    <mergeCell ref="A92:C92"/>
    <mergeCell ref="A65:C65"/>
    <mergeCell ref="A66:C66"/>
    <mergeCell ref="A168:E168"/>
    <mergeCell ref="A157:C157"/>
    <mergeCell ref="A160:C160"/>
    <mergeCell ref="A165:C165"/>
    <mergeCell ref="A166:C166"/>
    <mergeCell ref="A151:C151"/>
    <mergeCell ref="A152:C152"/>
    <mergeCell ref="A164:C164"/>
    <mergeCell ref="A137:C137"/>
    <mergeCell ref="A113:C113"/>
    <mergeCell ref="A89:C89"/>
    <mergeCell ref="A130:C130"/>
    <mergeCell ref="A120:C120"/>
    <mergeCell ref="A101:C101"/>
    <mergeCell ref="A119:C119"/>
    <mergeCell ref="A94:C94"/>
    <mergeCell ref="A98:C98"/>
    <mergeCell ref="A97:C97"/>
    <mergeCell ref="F1:J1"/>
    <mergeCell ref="A55:C55"/>
    <mergeCell ref="A29:C29"/>
    <mergeCell ref="A51:C51"/>
    <mergeCell ref="A53:C53"/>
    <mergeCell ref="A25:C25"/>
    <mergeCell ref="A15:C15"/>
    <mergeCell ref="A54:C54"/>
    <mergeCell ref="A9:C9"/>
    <mergeCell ref="A50:C50"/>
    <mergeCell ref="A150:C150"/>
    <mergeCell ref="A140:C140"/>
    <mergeCell ref="A127:C127"/>
    <mergeCell ref="A128:C128"/>
    <mergeCell ref="A132:C132"/>
    <mergeCell ref="A133:C133"/>
    <mergeCell ref="A131:C131"/>
    <mergeCell ref="A134:C134"/>
    <mergeCell ref="A142:C142"/>
    <mergeCell ref="A145:C145"/>
    <mergeCell ref="A48:C48"/>
    <mergeCell ref="A93:C93"/>
    <mergeCell ref="A78:C78"/>
    <mergeCell ref="A52:C52"/>
    <mergeCell ref="A49:C49"/>
    <mergeCell ref="A82:C82"/>
    <mergeCell ref="A64:C64"/>
    <mergeCell ref="A69:C69"/>
    <mergeCell ref="A68:C68"/>
    <mergeCell ref="A61:C61"/>
    <mergeCell ref="I168:J168"/>
    <mergeCell ref="A23:C23"/>
    <mergeCell ref="A20:C20"/>
    <mergeCell ref="A27:C27"/>
    <mergeCell ref="A62:C62"/>
    <mergeCell ref="A26:C26"/>
    <mergeCell ref="A36:C36"/>
    <mergeCell ref="A40:C40"/>
    <mergeCell ref="A45:C45"/>
    <mergeCell ref="A46:C46"/>
    <mergeCell ref="A5:J5"/>
    <mergeCell ref="A7:C7"/>
    <mergeCell ref="A8:C8"/>
    <mergeCell ref="A14:C14"/>
    <mergeCell ref="A16:C16"/>
    <mergeCell ref="A17:C17"/>
    <mergeCell ref="A11:C11"/>
    <mergeCell ref="A12:C12"/>
    <mergeCell ref="A13:C13"/>
    <mergeCell ref="A10:C10"/>
    <mergeCell ref="L14:N14"/>
    <mergeCell ref="O14:R14"/>
    <mergeCell ref="L27:O27"/>
    <mergeCell ref="A44:C44"/>
    <mergeCell ref="A58:C58"/>
    <mergeCell ref="A59:C59"/>
    <mergeCell ref="A18:C18"/>
    <mergeCell ref="A19:C19"/>
    <mergeCell ref="A57:C57"/>
    <mergeCell ref="A56:C56"/>
    <mergeCell ref="A43:C43"/>
    <mergeCell ref="A30:C30"/>
    <mergeCell ref="A32:C32"/>
    <mergeCell ref="A39:C39"/>
    <mergeCell ref="A37:C37"/>
    <mergeCell ref="A38:C38"/>
    <mergeCell ref="A42:C42"/>
    <mergeCell ref="A41:C41"/>
    <mergeCell ref="A47:C47"/>
    <mergeCell ref="A24:C24"/>
    <mergeCell ref="A124:C124"/>
    <mergeCell ref="A125:C125"/>
    <mergeCell ref="A126:C126"/>
    <mergeCell ref="A123:C123"/>
    <mergeCell ref="A122:C122"/>
    <mergeCell ref="A74:C74"/>
    <mergeCell ref="A75:C75"/>
    <mergeCell ref="A96:C96"/>
    <mergeCell ref="A103:C103"/>
    <mergeCell ref="A104:C104"/>
    <mergeCell ref="A105:C105"/>
    <mergeCell ref="A21:C21"/>
    <mergeCell ref="A22:C22"/>
    <mergeCell ref="A31:C31"/>
    <mergeCell ref="A33:C33"/>
    <mergeCell ref="A34:C34"/>
    <mergeCell ref="A35:C35"/>
    <mergeCell ref="A28:C28"/>
    <mergeCell ref="A143:C143"/>
    <mergeCell ref="A144:C144"/>
    <mergeCell ref="A147:C147"/>
    <mergeCell ref="A149:C149"/>
    <mergeCell ref="A99:C99"/>
    <mergeCell ref="A109:C109"/>
    <mergeCell ref="A108:C108"/>
    <mergeCell ref="A107:C107"/>
    <mergeCell ref="A106:C106"/>
    <mergeCell ref="A102:C102"/>
    <mergeCell ref="H3:J4"/>
    <mergeCell ref="A161:C161"/>
    <mergeCell ref="A163:C163"/>
    <mergeCell ref="A141:C141"/>
    <mergeCell ref="A136:C136"/>
    <mergeCell ref="A139:C139"/>
    <mergeCell ref="A129:C129"/>
    <mergeCell ref="A146:C146"/>
    <mergeCell ref="A154:C154"/>
    <mergeCell ref="A155:C155"/>
  </mergeCells>
  <printOptions/>
  <pageMargins left="0.7480314960629921" right="0.2362204724409449" top="0.5511811023622047" bottom="0.5511811023622047" header="0.2362204724409449" footer="0.15748031496062992"/>
  <pageSetup fitToHeight="0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50390625" style="0" customWidth="1"/>
    <col min="2" max="2" width="39.875" style="0" customWidth="1"/>
    <col min="3" max="3" width="19.25390625" style="0" customWidth="1"/>
    <col min="4" max="4" width="15.50390625" style="0" customWidth="1"/>
    <col min="5" max="5" width="13.25390625" style="0" customWidth="1"/>
  </cols>
  <sheetData>
    <row r="1" spans="1:5" ht="15">
      <c r="A1" s="6"/>
      <c r="B1" s="6"/>
      <c r="C1" s="303"/>
      <c r="D1" s="303"/>
      <c r="E1" s="12"/>
    </row>
    <row r="2" spans="1:5" ht="6" customHeight="1">
      <c r="A2" s="6"/>
      <c r="B2" s="6"/>
      <c r="C2" s="6"/>
      <c r="D2" s="6"/>
      <c r="E2" s="6"/>
    </row>
    <row r="3" spans="1:5" ht="18" customHeight="1">
      <c r="A3" s="6"/>
      <c r="B3" s="6"/>
      <c r="C3" s="307" t="s">
        <v>553</v>
      </c>
      <c r="D3" s="307"/>
      <c r="E3" s="307"/>
    </row>
    <row r="4" spans="1:5" ht="55.5" customHeight="1">
      <c r="A4" s="6"/>
      <c r="B4" s="12"/>
      <c r="C4" s="307"/>
      <c r="D4" s="307"/>
      <c r="E4" s="307"/>
    </row>
    <row r="5" spans="1:5" ht="41.25" customHeight="1">
      <c r="A5" s="6"/>
      <c r="B5" s="6"/>
      <c r="C5" s="307"/>
      <c r="D5" s="307"/>
      <c r="E5" s="307"/>
    </row>
    <row r="6" spans="1:5" ht="16.5" customHeight="1">
      <c r="A6" s="6"/>
      <c r="B6" s="6"/>
      <c r="C6" s="6"/>
      <c r="D6" s="6"/>
      <c r="E6" s="6"/>
    </row>
    <row r="7" spans="1:5" ht="33.75" customHeight="1">
      <c r="A7" s="220" t="s">
        <v>410</v>
      </c>
      <c r="B7" s="304"/>
      <c r="C7" s="304"/>
      <c r="D7" s="304"/>
      <c r="E7" s="304"/>
    </row>
    <row r="8" spans="1:5" ht="15.75" thickBot="1">
      <c r="A8" s="3"/>
      <c r="B8" s="3"/>
      <c r="C8" s="3"/>
      <c r="D8" s="3"/>
      <c r="E8" s="3" t="s">
        <v>44</v>
      </c>
    </row>
    <row r="9" spans="1:5" ht="162" customHeight="1" thickBot="1">
      <c r="A9" s="83" t="s">
        <v>0</v>
      </c>
      <c r="B9" s="83" t="s">
        <v>40</v>
      </c>
      <c r="C9" s="84" t="s">
        <v>251</v>
      </c>
      <c r="D9" s="83" t="s">
        <v>371</v>
      </c>
      <c r="E9" s="83" t="s">
        <v>97</v>
      </c>
    </row>
    <row r="10" spans="1:5" ht="43.5" customHeight="1">
      <c r="A10" s="143" t="s">
        <v>372</v>
      </c>
      <c r="B10" s="25" t="s">
        <v>11</v>
      </c>
      <c r="C10" s="36">
        <f>SUM(C11:C14)</f>
        <v>14047</v>
      </c>
      <c r="D10" s="36">
        <f>SUM(D11:D14)</f>
        <v>14045.599999999999</v>
      </c>
      <c r="E10" s="36">
        <f>D10/C10*100</f>
        <v>99.99003345910158</v>
      </c>
    </row>
    <row r="11" spans="1:5" ht="76.5" customHeight="1">
      <c r="A11" s="144" t="s">
        <v>62</v>
      </c>
      <c r="B11" s="10" t="s">
        <v>373</v>
      </c>
      <c r="C11" s="37">
        <v>1037.8</v>
      </c>
      <c r="D11" s="37">
        <v>1037.8</v>
      </c>
      <c r="E11" s="35">
        <f aca="true" t="shared" si="0" ref="E11:E38">D11/C11*100</f>
        <v>100</v>
      </c>
    </row>
    <row r="12" spans="1:5" ht="93">
      <c r="A12" s="144" t="s">
        <v>64</v>
      </c>
      <c r="B12" s="27" t="s">
        <v>118</v>
      </c>
      <c r="C12" s="37">
        <v>4156.4</v>
      </c>
      <c r="D12" s="37">
        <v>4156.4</v>
      </c>
      <c r="E12" s="35">
        <f>D12/C12*100</f>
        <v>100</v>
      </c>
    </row>
    <row r="13" spans="1:5" ht="77.25">
      <c r="A13" s="144" t="s">
        <v>144</v>
      </c>
      <c r="B13" s="27" t="s">
        <v>374</v>
      </c>
      <c r="C13" s="37">
        <v>145.4</v>
      </c>
      <c r="D13" s="37">
        <v>145.5</v>
      </c>
      <c r="E13" s="35">
        <f>D13/C13*100</f>
        <v>100.06877579092159</v>
      </c>
    </row>
    <row r="14" spans="1:5" ht="15">
      <c r="A14" s="144" t="s">
        <v>94</v>
      </c>
      <c r="B14" s="27" t="s">
        <v>12</v>
      </c>
      <c r="C14" s="38">
        <v>8707.4</v>
      </c>
      <c r="D14" s="38">
        <v>8705.9</v>
      </c>
      <c r="E14" s="34">
        <f t="shared" si="0"/>
        <v>99.98277327330776</v>
      </c>
    </row>
    <row r="15" spans="1:5" ht="15">
      <c r="A15" s="144" t="s">
        <v>275</v>
      </c>
      <c r="B15" s="30" t="s">
        <v>119</v>
      </c>
      <c r="C15" s="39">
        <f>SUM(C16)</f>
        <v>190.4</v>
      </c>
      <c r="D15" s="39">
        <f>SUM(D16)</f>
        <v>190.4</v>
      </c>
      <c r="E15" s="39">
        <f>D15/C15*100</f>
        <v>100</v>
      </c>
    </row>
    <row r="16" spans="1:5" ht="30.75">
      <c r="A16" s="144" t="s">
        <v>116</v>
      </c>
      <c r="B16" s="27" t="s">
        <v>115</v>
      </c>
      <c r="C16" s="38">
        <v>190.4</v>
      </c>
      <c r="D16" s="38">
        <v>190.4</v>
      </c>
      <c r="E16" s="34">
        <f>D16/C16*100</f>
        <v>100</v>
      </c>
    </row>
    <row r="17" spans="1:5" ht="30">
      <c r="A17" s="144" t="s">
        <v>179</v>
      </c>
      <c r="B17" s="30" t="s">
        <v>13</v>
      </c>
      <c r="C17" s="39">
        <f>SUM(C18:C18)</f>
        <v>38</v>
      </c>
      <c r="D17" s="39">
        <f>SUM(D18:D18)</f>
        <v>38</v>
      </c>
      <c r="E17" s="36">
        <f t="shared" si="0"/>
        <v>100</v>
      </c>
    </row>
    <row r="18" spans="1:5" ht="63.75" customHeight="1">
      <c r="A18" s="144" t="s">
        <v>155</v>
      </c>
      <c r="B18" s="27" t="s">
        <v>120</v>
      </c>
      <c r="C18" s="38">
        <v>38</v>
      </c>
      <c r="D18" s="38">
        <v>38</v>
      </c>
      <c r="E18" s="34">
        <f t="shared" si="0"/>
        <v>100</v>
      </c>
    </row>
    <row r="19" spans="1:6" ht="15">
      <c r="A19" s="145" t="s">
        <v>375</v>
      </c>
      <c r="B19" s="30" t="s">
        <v>14</v>
      </c>
      <c r="C19" s="39">
        <f>C20+C21</f>
        <v>9501.6</v>
      </c>
      <c r="D19" s="39">
        <f>SUM(D20:D21)</f>
        <v>9501.6</v>
      </c>
      <c r="E19" s="36">
        <f t="shared" si="0"/>
        <v>100</v>
      </c>
      <c r="F19" s="5"/>
    </row>
    <row r="20" spans="1:6" ht="15">
      <c r="A20" s="145" t="s">
        <v>127</v>
      </c>
      <c r="B20" s="31" t="s">
        <v>128</v>
      </c>
      <c r="C20" s="38">
        <v>8340.5</v>
      </c>
      <c r="D20" s="38">
        <v>8340.5</v>
      </c>
      <c r="E20" s="36">
        <f t="shared" si="0"/>
        <v>100</v>
      </c>
      <c r="F20" s="5"/>
    </row>
    <row r="21" spans="1:5" ht="38.25" customHeight="1">
      <c r="A21" s="146" t="s">
        <v>67</v>
      </c>
      <c r="B21" s="27" t="s">
        <v>15</v>
      </c>
      <c r="C21" s="38">
        <v>1161.1</v>
      </c>
      <c r="D21" s="38">
        <v>1161.1</v>
      </c>
      <c r="E21" s="34">
        <f t="shared" si="0"/>
        <v>100</v>
      </c>
    </row>
    <row r="22" spans="1:6" ht="15">
      <c r="A22" s="145" t="s">
        <v>376</v>
      </c>
      <c r="B22" s="30" t="s">
        <v>16</v>
      </c>
      <c r="C22" s="39">
        <f>SUM(C23:C24)</f>
        <v>3156.2</v>
      </c>
      <c r="D22" s="39">
        <f>SUM(D23:D24)</f>
        <v>3128.7</v>
      </c>
      <c r="E22" s="36">
        <f t="shared" si="0"/>
        <v>99.1286990685001</v>
      </c>
      <c r="F22" s="5"/>
    </row>
    <row r="23" spans="1:5" ht="15">
      <c r="A23" s="146" t="s">
        <v>68</v>
      </c>
      <c r="B23" s="27" t="s">
        <v>17</v>
      </c>
      <c r="C23" s="38">
        <v>1599.7</v>
      </c>
      <c r="D23" s="38">
        <v>1572.2</v>
      </c>
      <c r="E23" s="34">
        <f t="shared" si="0"/>
        <v>98.28092767393886</v>
      </c>
    </row>
    <row r="24" spans="1:5" ht="15">
      <c r="A24" s="146" t="s">
        <v>70</v>
      </c>
      <c r="B24" s="27" t="s">
        <v>18</v>
      </c>
      <c r="C24" s="38">
        <v>1556.5</v>
      </c>
      <c r="D24" s="38">
        <v>1556.5</v>
      </c>
      <c r="E24" s="34">
        <f t="shared" si="0"/>
        <v>100</v>
      </c>
    </row>
    <row r="25" spans="1:5" ht="15">
      <c r="A25" s="145" t="s">
        <v>377</v>
      </c>
      <c r="B25" s="30" t="s">
        <v>19</v>
      </c>
      <c r="C25" s="39">
        <f>C26</f>
        <v>205</v>
      </c>
      <c r="D25" s="39">
        <f>D26</f>
        <v>205</v>
      </c>
      <c r="E25" s="36">
        <f t="shared" si="0"/>
        <v>100</v>
      </c>
    </row>
    <row r="26" spans="1:5" ht="30.75">
      <c r="A26" s="146" t="s">
        <v>71</v>
      </c>
      <c r="B26" s="27" t="s">
        <v>20</v>
      </c>
      <c r="C26" s="38">
        <v>205</v>
      </c>
      <c r="D26" s="38">
        <v>205</v>
      </c>
      <c r="E26" s="34">
        <f t="shared" si="0"/>
        <v>100</v>
      </c>
    </row>
    <row r="27" spans="1:5" ht="15">
      <c r="A27" s="145" t="s">
        <v>378</v>
      </c>
      <c r="B27" s="30" t="s">
        <v>98</v>
      </c>
      <c r="C27" s="39">
        <f>SUM(C28:C29)</f>
        <v>5071.2</v>
      </c>
      <c r="D27" s="39">
        <f>SUM(D28:D29)</f>
        <v>4951.2</v>
      </c>
      <c r="E27" s="36">
        <f t="shared" si="0"/>
        <v>97.6336961665878</v>
      </c>
    </row>
    <row r="28" spans="1:5" ht="15">
      <c r="A28" s="146" t="s">
        <v>72</v>
      </c>
      <c r="B28" s="27" t="s">
        <v>21</v>
      </c>
      <c r="C28" s="38">
        <v>4688.3</v>
      </c>
      <c r="D28" s="38">
        <v>4568.3</v>
      </c>
      <c r="E28" s="34">
        <f t="shared" si="0"/>
        <v>97.44043683211399</v>
      </c>
    </row>
    <row r="29" spans="1:5" ht="44.25" customHeight="1">
      <c r="A29" s="146" t="s">
        <v>145</v>
      </c>
      <c r="B29" s="147" t="s">
        <v>379</v>
      </c>
      <c r="C29" s="38">
        <v>382.9</v>
      </c>
      <c r="D29" s="38">
        <v>382.9</v>
      </c>
      <c r="E29" s="34">
        <f t="shared" si="0"/>
        <v>100</v>
      </c>
    </row>
    <row r="30" spans="1:5" ht="15">
      <c r="A30" s="145">
        <v>1000</v>
      </c>
      <c r="B30" s="30" t="s">
        <v>23</v>
      </c>
      <c r="C30" s="39">
        <f>C31</f>
        <v>67.8</v>
      </c>
      <c r="D30" s="39">
        <f>D31</f>
        <v>67.8</v>
      </c>
      <c r="E30" s="36">
        <f t="shared" si="0"/>
        <v>100</v>
      </c>
    </row>
    <row r="31" spans="1:5" ht="15">
      <c r="A31" s="146">
        <v>1001</v>
      </c>
      <c r="B31" s="27" t="s">
        <v>121</v>
      </c>
      <c r="C31" s="38">
        <v>67.8</v>
      </c>
      <c r="D31" s="38">
        <v>67.8</v>
      </c>
      <c r="E31" s="34">
        <f t="shared" si="0"/>
        <v>100</v>
      </c>
    </row>
    <row r="32" spans="1:5" ht="15">
      <c r="A32" s="145">
        <v>1100</v>
      </c>
      <c r="B32" s="30" t="s">
        <v>22</v>
      </c>
      <c r="C32" s="39">
        <f>C33</f>
        <v>165.8</v>
      </c>
      <c r="D32" s="39">
        <f>D33</f>
        <v>164.8</v>
      </c>
      <c r="E32" s="36">
        <f>D32/C32*100</f>
        <v>99.39686369119421</v>
      </c>
    </row>
    <row r="33" spans="1:5" ht="16.5">
      <c r="A33" s="146">
        <v>1100</v>
      </c>
      <c r="B33" s="85" t="s">
        <v>380</v>
      </c>
      <c r="C33" s="38">
        <v>165.8</v>
      </c>
      <c r="D33" s="38">
        <v>164.8</v>
      </c>
      <c r="E33" s="34">
        <f>D33/C33*100</f>
        <v>99.39686369119421</v>
      </c>
    </row>
    <row r="34" spans="1:5" ht="15">
      <c r="A34" s="29">
        <v>1200</v>
      </c>
      <c r="B34" s="30" t="s">
        <v>148</v>
      </c>
      <c r="C34" s="39">
        <f>C35</f>
        <v>285</v>
      </c>
      <c r="D34" s="39">
        <f>D35</f>
        <v>285</v>
      </c>
      <c r="E34" s="34">
        <f>D34/C34*100</f>
        <v>100</v>
      </c>
    </row>
    <row r="35" spans="1:5" ht="61.5">
      <c r="A35" s="28">
        <v>1204</v>
      </c>
      <c r="B35" s="27" t="s">
        <v>381</v>
      </c>
      <c r="C35" s="38">
        <v>285</v>
      </c>
      <c r="D35" s="38">
        <v>285</v>
      </c>
      <c r="E35" s="34">
        <f>D35/C35*100</f>
        <v>100</v>
      </c>
    </row>
    <row r="36" spans="1:5" ht="15">
      <c r="A36" s="29">
        <v>1300</v>
      </c>
      <c r="B36" s="30" t="s">
        <v>149</v>
      </c>
      <c r="C36" s="39">
        <f>C37</f>
        <v>393.8</v>
      </c>
      <c r="D36" s="39">
        <f>D37</f>
        <v>393.7</v>
      </c>
      <c r="E36" s="34">
        <f>D36/C36*100</f>
        <v>99.97460639918741</v>
      </c>
    </row>
    <row r="37" spans="1:5" ht="49.5">
      <c r="A37" s="28">
        <v>1301</v>
      </c>
      <c r="B37" s="147" t="s">
        <v>382</v>
      </c>
      <c r="C37" s="38">
        <v>393.8</v>
      </c>
      <c r="D37" s="38">
        <v>393.7</v>
      </c>
      <c r="E37" s="34">
        <f t="shared" si="0"/>
        <v>99.97460639918741</v>
      </c>
    </row>
    <row r="38" spans="1:5" ht="15">
      <c r="A38" s="305" t="s">
        <v>45</v>
      </c>
      <c r="B38" s="306"/>
      <c r="C38" s="39">
        <f>C10+C15+C17+C19+C22+C25+C27+C30+C32+C34+C36</f>
        <v>33121.8</v>
      </c>
      <c r="D38" s="39">
        <f>D10+D15+D17+D19+D22+D25+D27+D30+D32+D34+D36</f>
        <v>32971.799999999996</v>
      </c>
      <c r="E38" s="80">
        <f t="shared" si="0"/>
        <v>99.54712606198936</v>
      </c>
    </row>
    <row r="39" spans="1:5" ht="15">
      <c r="A39" s="6"/>
      <c r="B39" s="6"/>
      <c r="C39" s="40"/>
      <c r="D39" s="40"/>
      <c r="E39" s="40"/>
    </row>
    <row r="40" spans="1:5" ht="24.75" customHeight="1">
      <c r="A40" s="249"/>
      <c r="B40" s="249"/>
      <c r="C40" s="32"/>
      <c r="D40" s="308"/>
      <c r="E40" s="308"/>
    </row>
  </sheetData>
  <sheetProtection/>
  <mergeCells count="6">
    <mergeCell ref="A40:B40"/>
    <mergeCell ref="C1:D1"/>
    <mergeCell ref="A7:E7"/>
    <mergeCell ref="A38:B38"/>
    <mergeCell ref="C3:E5"/>
    <mergeCell ref="D40:E40"/>
  </mergeCells>
  <printOptions/>
  <pageMargins left="0.28" right="0.25" top="0.44" bottom="0.2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93" zoomScaleSheetLayoutView="93" zoomScalePageLayoutView="0" workbookViewId="0" topLeftCell="A1">
      <selection activeCell="C5" sqref="C5"/>
    </sheetView>
  </sheetViews>
  <sheetFormatPr defaultColWidth="9.00390625" defaultRowHeight="12.75"/>
  <cols>
    <col min="1" max="1" width="29.125" style="0" customWidth="1"/>
    <col min="2" max="2" width="35.50390625" style="0" customWidth="1"/>
    <col min="3" max="3" width="16.125" style="0" customWidth="1"/>
    <col min="4" max="4" width="14.25390625" style="0" customWidth="1"/>
    <col min="5" max="5" width="5.25390625" style="0" customWidth="1"/>
  </cols>
  <sheetData>
    <row r="1" ht="3" customHeight="1"/>
    <row r="2" spans="3:5" ht="15">
      <c r="C2" s="303"/>
      <c r="D2" s="303"/>
      <c r="E2" s="12"/>
    </row>
    <row r="3" spans="3:5" ht="10.5" customHeight="1">
      <c r="C3" s="13"/>
      <c r="D3" s="13"/>
      <c r="E3" s="13"/>
    </row>
    <row r="4" spans="2:6" ht="95.25" customHeight="1">
      <c r="B4" s="1"/>
      <c r="C4" s="217" t="s">
        <v>554</v>
      </c>
      <c r="D4" s="217"/>
      <c r="E4" s="217"/>
      <c r="F4" s="1"/>
    </row>
    <row r="5" ht="9.75" customHeight="1"/>
    <row r="6" spans="1:5" ht="78" customHeight="1">
      <c r="A6" s="220" t="s">
        <v>411</v>
      </c>
      <c r="B6" s="322"/>
      <c r="C6" s="322"/>
      <c r="D6" s="322"/>
      <c r="E6" s="322"/>
    </row>
    <row r="7" spans="1:5" ht="15.75" thickBot="1">
      <c r="A7" s="3"/>
      <c r="B7" s="3"/>
      <c r="C7" s="3"/>
      <c r="D7" s="332" t="s">
        <v>44</v>
      </c>
      <c r="E7" s="332"/>
    </row>
    <row r="8" spans="1:5" ht="94.5" customHeight="1">
      <c r="A8" s="7" t="s">
        <v>42</v>
      </c>
      <c r="B8" s="79" t="s">
        <v>46</v>
      </c>
      <c r="C8" s="78" t="s">
        <v>251</v>
      </c>
      <c r="D8" s="333" t="s">
        <v>407</v>
      </c>
      <c r="E8" s="334"/>
    </row>
    <row r="9" spans="1:5" ht="13.5" customHeight="1">
      <c r="A9" s="33">
        <v>1</v>
      </c>
      <c r="B9" s="153">
        <v>2</v>
      </c>
      <c r="C9" s="153">
        <v>3</v>
      </c>
      <c r="D9" s="153">
        <v>4</v>
      </c>
      <c r="E9" s="152"/>
    </row>
    <row r="10" spans="1:5" ht="42">
      <c r="A10" s="161"/>
      <c r="B10" s="162" t="s">
        <v>383</v>
      </c>
      <c r="C10" s="163">
        <f>C12+C20+C30</f>
        <v>5149.9</v>
      </c>
      <c r="D10" s="313">
        <f>D12+D20+D30</f>
        <v>3812.8000000000015</v>
      </c>
      <c r="E10" s="314"/>
    </row>
    <row r="11" spans="1:5" ht="10.5" customHeight="1" thickBot="1">
      <c r="A11" s="161"/>
      <c r="B11" s="162" t="s">
        <v>384</v>
      </c>
      <c r="C11" s="163"/>
      <c r="D11" s="313"/>
      <c r="E11" s="328"/>
    </row>
    <row r="12" spans="1:5" ht="49.5" customHeight="1" thickBot="1">
      <c r="A12" s="154" t="s">
        <v>194</v>
      </c>
      <c r="B12" s="155" t="s">
        <v>389</v>
      </c>
      <c r="C12" s="194">
        <v>-585.9</v>
      </c>
      <c r="D12" s="313">
        <f>D14-D18</f>
        <v>-585.9000000000001</v>
      </c>
      <c r="E12" s="328"/>
    </row>
    <row r="13" spans="1:5" ht="52.5" customHeight="1" thickBot="1">
      <c r="A13" s="156" t="s">
        <v>390</v>
      </c>
      <c r="B13" s="157" t="s">
        <v>385</v>
      </c>
      <c r="C13" s="192">
        <v>2000</v>
      </c>
      <c r="D13" s="327">
        <v>2000</v>
      </c>
      <c r="E13" s="326"/>
    </row>
    <row r="14" spans="1:5" ht="58.5" customHeight="1">
      <c r="A14" s="164" t="s">
        <v>391</v>
      </c>
      <c r="B14" s="158" t="s">
        <v>392</v>
      </c>
      <c r="C14" s="183">
        <v>2000</v>
      </c>
      <c r="D14" s="325">
        <v>2000</v>
      </c>
      <c r="E14" s="326"/>
    </row>
    <row r="15" spans="1:5" ht="90.75" customHeight="1">
      <c r="A15" s="165" t="s">
        <v>393</v>
      </c>
      <c r="B15" s="166" t="s">
        <v>404</v>
      </c>
      <c r="C15" s="184">
        <v>2585.9</v>
      </c>
      <c r="D15" s="327">
        <v>2585.9</v>
      </c>
      <c r="E15" s="326"/>
    </row>
    <row r="16" spans="1:5" ht="87" customHeight="1" hidden="1" thickBot="1">
      <c r="A16" s="165"/>
      <c r="B16" s="169" t="s">
        <v>394</v>
      </c>
      <c r="C16" s="184">
        <v>2585.9</v>
      </c>
      <c r="D16" s="167"/>
      <c r="E16" s="168"/>
    </row>
    <row r="17" spans="1:5" ht="90" customHeight="1" hidden="1" thickBot="1">
      <c r="A17" s="165"/>
      <c r="B17" s="169" t="s">
        <v>395</v>
      </c>
      <c r="C17" s="184"/>
      <c r="D17" s="191">
        <v>0</v>
      </c>
      <c r="E17" s="187"/>
    </row>
    <row r="18" spans="1:5" ht="66.75" customHeight="1">
      <c r="A18" s="165" t="s">
        <v>217</v>
      </c>
      <c r="B18" s="335" t="s">
        <v>405</v>
      </c>
      <c r="C18" s="184">
        <v>2585.9</v>
      </c>
      <c r="D18" s="327">
        <v>2585.9</v>
      </c>
      <c r="E18" s="326"/>
    </row>
    <row r="19" spans="1:5" ht="0.75" customHeight="1">
      <c r="A19" s="165"/>
      <c r="B19" s="336"/>
      <c r="C19" s="184">
        <v>2585.9</v>
      </c>
      <c r="D19" s="327"/>
      <c r="E19" s="326"/>
    </row>
    <row r="20" spans="1:5" ht="49.5" customHeight="1" thickBot="1">
      <c r="A20" s="159" t="s">
        <v>396</v>
      </c>
      <c r="B20" s="160" t="s">
        <v>385</v>
      </c>
      <c r="C20" s="185">
        <v>4321.8</v>
      </c>
      <c r="D20" s="323">
        <f>D23+D26</f>
        <v>4434.8</v>
      </c>
      <c r="E20" s="324"/>
    </row>
    <row r="21" spans="1:5" ht="69" customHeight="1" thickBot="1">
      <c r="A21" s="156" t="s">
        <v>397</v>
      </c>
      <c r="B21" s="157" t="s">
        <v>386</v>
      </c>
      <c r="C21" s="186">
        <v>4500</v>
      </c>
      <c r="D21" s="330">
        <v>4500</v>
      </c>
      <c r="E21" s="331"/>
    </row>
    <row r="22" spans="1:5" ht="61.5" customHeight="1" thickBot="1">
      <c r="A22" s="156" t="s">
        <v>398</v>
      </c>
      <c r="B22" s="157" t="s">
        <v>387</v>
      </c>
      <c r="C22" s="186">
        <v>4500</v>
      </c>
      <c r="D22" s="330">
        <v>4500</v>
      </c>
      <c r="E22" s="331"/>
    </row>
    <row r="23" spans="1:5" ht="48" customHeight="1">
      <c r="A23" s="338" t="s">
        <v>399</v>
      </c>
      <c r="B23" s="339" t="s">
        <v>388</v>
      </c>
      <c r="C23" s="341">
        <v>4500</v>
      </c>
      <c r="D23" s="343">
        <v>4500</v>
      </c>
      <c r="E23" s="344"/>
    </row>
    <row r="24" spans="1:5" ht="46.5" customHeight="1" thickBot="1">
      <c r="A24" s="320"/>
      <c r="B24" s="340"/>
      <c r="C24" s="342"/>
      <c r="D24" s="345"/>
      <c r="E24" s="346"/>
    </row>
    <row r="25" spans="1:5" ht="91.5" customHeight="1" thickBot="1">
      <c r="A25" s="156" t="s">
        <v>400</v>
      </c>
      <c r="B25" s="157" t="s">
        <v>401</v>
      </c>
      <c r="C25" s="184">
        <v>-178.2</v>
      </c>
      <c r="D25" s="330">
        <v>-65.2</v>
      </c>
      <c r="E25" s="331"/>
    </row>
    <row r="26" spans="1:5" ht="81" customHeight="1" thickBot="1">
      <c r="A26" s="156" t="s">
        <v>402</v>
      </c>
      <c r="B26" s="157" t="s">
        <v>403</v>
      </c>
      <c r="C26" s="188">
        <v>-178.2</v>
      </c>
      <c r="D26" s="330">
        <v>-65.2</v>
      </c>
      <c r="E26" s="331"/>
    </row>
    <row r="27" spans="1:5" ht="24" customHeight="1" hidden="1">
      <c r="A27" s="319" t="s">
        <v>195</v>
      </c>
      <c r="B27" s="317" t="s">
        <v>196</v>
      </c>
      <c r="C27" s="189"/>
      <c r="D27" s="337"/>
      <c r="E27" s="337"/>
    </row>
    <row r="28" spans="1:5" ht="21" customHeight="1" hidden="1" thickBot="1">
      <c r="A28" s="320"/>
      <c r="B28" s="318"/>
      <c r="C28" s="190">
        <v>414100</v>
      </c>
      <c r="D28" s="311">
        <v>-414100</v>
      </c>
      <c r="E28" s="312"/>
    </row>
    <row r="29" spans="1:5" ht="10.5" customHeight="1">
      <c r="A29" s="162"/>
      <c r="B29" s="171"/>
      <c r="C29" s="193"/>
      <c r="D29" s="170"/>
      <c r="E29" s="168"/>
    </row>
    <row r="30" spans="1:5" s="5" customFormat="1" ht="27.75">
      <c r="A30" s="172" t="s">
        <v>25</v>
      </c>
      <c r="B30" s="173" t="s">
        <v>48</v>
      </c>
      <c r="C30" s="174">
        <v>1414</v>
      </c>
      <c r="D30" s="313">
        <f>D32+D46</f>
        <v>-36.099999999998545</v>
      </c>
      <c r="E30" s="314"/>
    </row>
    <row r="31" spans="1:5" ht="11.25" customHeight="1">
      <c r="A31" s="175"/>
      <c r="B31" s="176"/>
      <c r="C31" s="177"/>
      <c r="D31" s="313"/>
      <c r="E31" s="314"/>
    </row>
    <row r="32" spans="1:5" ht="32.25" customHeight="1">
      <c r="A32" s="175" t="s">
        <v>26</v>
      </c>
      <c r="B32" s="178" t="s">
        <v>27</v>
      </c>
      <c r="C32" s="179">
        <v>-34613.7</v>
      </c>
      <c r="D32" s="309">
        <v>-37168.9</v>
      </c>
      <c r="E32" s="310"/>
    </row>
    <row r="33" spans="1:5" ht="12" customHeight="1">
      <c r="A33" s="175"/>
      <c r="B33" s="176"/>
      <c r="C33" s="179"/>
      <c r="D33" s="309"/>
      <c r="E33" s="310"/>
    </row>
    <row r="34" spans="1:5" ht="27.75">
      <c r="A34" s="175" t="s">
        <v>28</v>
      </c>
      <c r="B34" s="178" t="s">
        <v>29</v>
      </c>
      <c r="C34" s="179">
        <v>-34613.7</v>
      </c>
      <c r="D34" s="309">
        <v>-37168.9</v>
      </c>
      <c r="E34" s="310"/>
    </row>
    <row r="35" spans="1:5" ht="10.5" customHeight="1">
      <c r="A35" s="175"/>
      <c r="B35" s="176"/>
      <c r="C35" s="179"/>
      <c r="D35" s="309"/>
      <c r="E35" s="310"/>
    </row>
    <row r="36" spans="1:5" ht="27.75">
      <c r="A36" s="175" t="s">
        <v>30</v>
      </c>
      <c r="B36" s="178" t="s">
        <v>31</v>
      </c>
      <c r="C36" s="179">
        <v>-34613.7</v>
      </c>
      <c r="D36" s="309">
        <v>-37168.9</v>
      </c>
      <c r="E36" s="310"/>
    </row>
    <row r="37" spans="1:5" ht="12" customHeight="1">
      <c r="A37" s="175"/>
      <c r="B37" s="176"/>
      <c r="C37" s="179"/>
      <c r="D37" s="309"/>
      <c r="E37" s="310"/>
    </row>
    <row r="38" spans="1:5" ht="53.25" customHeight="1">
      <c r="A38" s="175" t="s">
        <v>32</v>
      </c>
      <c r="B38" s="178" t="s">
        <v>406</v>
      </c>
      <c r="C38" s="179">
        <v>-34613.7</v>
      </c>
      <c r="D38" s="309">
        <v>-37168.9</v>
      </c>
      <c r="E38" s="310"/>
    </row>
    <row r="39" spans="1:5" ht="11.25" customHeight="1">
      <c r="A39" s="175"/>
      <c r="B39" s="176"/>
      <c r="C39" s="177"/>
      <c r="D39" s="321"/>
      <c r="E39" s="321"/>
    </row>
    <row r="40" spans="1:5" ht="27.75">
      <c r="A40" s="175" t="s">
        <v>33</v>
      </c>
      <c r="B40" s="178" t="s">
        <v>34</v>
      </c>
      <c r="C40" s="179">
        <v>36027.7</v>
      </c>
      <c r="D40" s="309">
        <v>37132.8</v>
      </c>
      <c r="E40" s="310"/>
    </row>
    <row r="41" spans="1:5" ht="12" customHeight="1">
      <c r="A41" s="175"/>
      <c r="B41" s="176"/>
      <c r="C41" s="179"/>
      <c r="D41" s="309"/>
      <c r="E41" s="310"/>
    </row>
    <row r="42" spans="1:5" ht="27.75">
      <c r="A42" s="175" t="s">
        <v>35</v>
      </c>
      <c r="B42" s="178" t="s">
        <v>36</v>
      </c>
      <c r="C42" s="179">
        <v>36027.7</v>
      </c>
      <c r="D42" s="309">
        <v>37132.8</v>
      </c>
      <c r="E42" s="310"/>
    </row>
    <row r="43" spans="1:5" ht="10.5" customHeight="1">
      <c r="A43" s="175"/>
      <c r="B43" s="176"/>
      <c r="C43" s="179"/>
      <c r="D43" s="309"/>
      <c r="E43" s="310"/>
    </row>
    <row r="44" spans="1:5" ht="27.75">
      <c r="A44" s="175" t="s">
        <v>37</v>
      </c>
      <c r="B44" s="178" t="s">
        <v>38</v>
      </c>
      <c r="C44" s="179">
        <v>36027.7</v>
      </c>
      <c r="D44" s="309">
        <v>37132.8</v>
      </c>
      <c r="E44" s="310"/>
    </row>
    <row r="45" spans="1:5" ht="12" customHeight="1">
      <c r="A45" s="175"/>
      <c r="B45" s="176"/>
      <c r="C45" s="179"/>
      <c r="D45" s="309"/>
      <c r="E45" s="310"/>
    </row>
    <row r="46" spans="1:5" ht="27.75">
      <c r="A46" s="175" t="s">
        <v>41</v>
      </c>
      <c r="B46" s="178" t="s">
        <v>39</v>
      </c>
      <c r="C46" s="179">
        <v>36027.7</v>
      </c>
      <c r="D46" s="309">
        <v>37132.8</v>
      </c>
      <c r="E46" s="310"/>
    </row>
    <row r="47" spans="1:5" ht="13.5">
      <c r="A47" s="180"/>
      <c r="B47" s="181"/>
      <c r="C47" s="329"/>
      <c r="D47" s="329"/>
      <c r="E47" s="181"/>
    </row>
    <row r="48" spans="1:5" ht="13.5" hidden="1">
      <c r="A48" s="181"/>
      <c r="B48" s="181"/>
      <c r="C48" s="181"/>
      <c r="D48" s="181"/>
      <c r="E48" s="181"/>
    </row>
    <row r="49" spans="1:5" ht="13.5">
      <c r="A49" s="315"/>
      <c r="B49" s="315"/>
      <c r="C49" s="182"/>
      <c r="D49" s="316"/>
      <c r="E49" s="316"/>
    </row>
    <row r="50" spans="1:5" ht="13.5">
      <c r="A50" s="181"/>
      <c r="B50" s="181"/>
      <c r="C50" s="181"/>
      <c r="D50" s="181"/>
      <c r="E50" s="181"/>
    </row>
    <row r="51" spans="1:5" ht="13.5">
      <c r="A51" s="181"/>
      <c r="B51" s="181"/>
      <c r="C51" s="181"/>
      <c r="D51" s="181"/>
      <c r="E51" s="181"/>
    </row>
    <row r="52" spans="1:5" ht="13.5">
      <c r="A52" s="181"/>
      <c r="B52" s="181"/>
      <c r="C52" s="181"/>
      <c r="D52" s="181"/>
      <c r="E52" s="181"/>
    </row>
    <row r="53" spans="1:5" ht="13.5">
      <c r="A53" s="181"/>
      <c r="B53" s="181"/>
      <c r="C53" s="181"/>
      <c r="D53" s="181"/>
      <c r="E53" s="181"/>
    </row>
    <row r="54" spans="1:5" ht="13.5">
      <c r="A54" s="181"/>
      <c r="B54" s="181"/>
      <c r="C54" s="181"/>
      <c r="D54" s="181"/>
      <c r="E54" s="181"/>
    </row>
    <row r="55" spans="1:5" ht="13.5">
      <c r="A55" s="181"/>
      <c r="B55" s="181"/>
      <c r="C55" s="181"/>
      <c r="D55" s="181"/>
      <c r="E55" s="181"/>
    </row>
    <row r="56" spans="1:5" ht="13.5">
      <c r="A56" s="181"/>
      <c r="B56" s="181"/>
      <c r="C56" s="181"/>
      <c r="D56" s="181"/>
      <c r="E56" s="181"/>
    </row>
    <row r="57" spans="1:5" ht="13.5">
      <c r="A57" s="181"/>
      <c r="B57" s="181"/>
      <c r="C57" s="181"/>
      <c r="D57" s="181"/>
      <c r="E57" s="181"/>
    </row>
  </sheetData>
  <sheetProtection/>
  <mergeCells count="47">
    <mergeCell ref="D35:E35"/>
    <mergeCell ref="D18:E18"/>
    <mergeCell ref="D12:E12"/>
    <mergeCell ref="D27:E27"/>
    <mergeCell ref="D22:E22"/>
    <mergeCell ref="A23:A24"/>
    <mergeCell ref="B23:B24"/>
    <mergeCell ref="C23:C24"/>
    <mergeCell ref="D25:E25"/>
    <mergeCell ref="D23:E24"/>
    <mergeCell ref="D34:E34"/>
    <mergeCell ref="D21:E21"/>
    <mergeCell ref="D7:E7"/>
    <mergeCell ref="D8:E8"/>
    <mergeCell ref="D30:E30"/>
    <mergeCell ref="B18:B19"/>
    <mergeCell ref="D26:E26"/>
    <mergeCell ref="C4:E4"/>
    <mergeCell ref="C47:D47"/>
    <mergeCell ref="D46:E46"/>
    <mergeCell ref="D42:E42"/>
    <mergeCell ref="D43:E43"/>
    <mergeCell ref="D13:E13"/>
    <mergeCell ref="D15:E15"/>
    <mergeCell ref="D41:E41"/>
    <mergeCell ref="D37:E37"/>
    <mergeCell ref="D32:E32"/>
    <mergeCell ref="D36:E36"/>
    <mergeCell ref="D33:E33"/>
    <mergeCell ref="D39:E39"/>
    <mergeCell ref="C2:D2"/>
    <mergeCell ref="A6:E6"/>
    <mergeCell ref="D10:E10"/>
    <mergeCell ref="D20:E20"/>
    <mergeCell ref="D14:E14"/>
    <mergeCell ref="D19:E19"/>
    <mergeCell ref="D11:E11"/>
    <mergeCell ref="D38:E38"/>
    <mergeCell ref="D28:E28"/>
    <mergeCell ref="D31:E31"/>
    <mergeCell ref="A49:B49"/>
    <mergeCell ref="D49:E49"/>
    <mergeCell ref="D40:E40"/>
    <mergeCell ref="D45:E45"/>
    <mergeCell ref="D44:E44"/>
    <mergeCell ref="B27:B28"/>
    <mergeCell ref="A27:A28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3.875" style="0" customWidth="1"/>
    <col min="5" max="5" width="14.75390625" style="0" customWidth="1"/>
  </cols>
  <sheetData>
    <row r="1" spans="3:5" ht="23.25" customHeight="1">
      <c r="C1" s="349"/>
      <c r="D1" s="349"/>
      <c r="E1" s="2"/>
    </row>
    <row r="2" ht="10.5" customHeight="1"/>
    <row r="3" spans="2:5" ht="75.75" customHeight="1">
      <c r="B3" s="1"/>
      <c r="C3" s="307" t="s">
        <v>555</v>
      </c>
      <c r="D3" s="307"/>
      <c r="E3" s="8"/>
    </row>
    <row r="4" spans="3:5" ht="21.75" customHeight="1">
      <c r="C4" s="1"/>
      <c r="D4" s="1"/>
      <c r="E4" s="1"/>
    </row>
    <row r="5" ht="6.75" customHeight="1"/>
    <row r="6" spans="1:5" ht="41.25" customHeight="1">
      <c r="A6" s="350" t="s">
        <v>202</v>
      </c>
      <c r="B6" s="351"/>
      <c r="C6" s="351"/>
      <c r="D6" s="351"/>
      <c r="E6" s="9"/>
    </row>
    <row r="7" spans="1:5" ht="30.75">
      <c r="A7" s="33" t="s">
        <v>73</v>
      </c>
      <c r="B7" s="33" t="s">
        <v>74</v>
      </c>
      <c r="C7" s="33" t="s">
        <v>408</v>
      </c>
      <c r="D7" s="33" t="s">
        <v>409</v>
      </c>
      <c r="E7" s="3"/>
    </row>
    <row r="8" spans="1:5" ht="15.75" customHeight="1">
      <c r="A8" s="16"/>
      <c r="B8" s="23"/>
      <c r="C8" s="16"/>
      <c r="D8" s="16"/>
      <c r="E8" s="3"/>
    </row>
    <row r="9" spans="1:5" ht="42" customHeight="1">
      <c r="A9" s="14" t="s">
        <v>132</v>
      </c>
      <c r="B9" s="14" t="s">
        <v>43</v>
      </c>
      <c r="C9" s="11">
        <v>0</v>
      </c>
      <c r="D9" s="11">
        <v>0</v>
      </c>
      <c r="E9" s="15"/>
    </row>
    <row r="10" spans="1:5" ht="15" customHeight="1">
      <c r="A10" s="14" t="s">
        <v>75</v>
      </c>
      <c r="B10" s="10"/>
      <c r="C10" s="11">
        <v>0</v>
      </c>
      <c r="D10" s="11">
        <f>SUM(D9)</f>
        <v>0</v>
      </c>
      <c r="E10" s="15"/>
    </row>
    <row r="11" spans="1:5" ht="15" customHeight="1">
      <c r="A11" s="21"/>
      <c r="B11" s="3"/>
      <c r="C11" s="22"/>
      <c r="D11" s="22"/>
      <c r="E11" s="15"/>
    </row>
    <row r="12" spans="1:5" ht="15" customHeight="1">
      <c r="A12" s="21"/>
      <c r="B12" s="3"/>
      <c r="D12" s="1"/>
      <c r="E12" s="15"/>
    </row>
    <row r="13" spans="1:5" ht="30" customHeight="1">
      <c r="A13" s="352"/>
      <c r="B13" s="352"/>
      <c r="D13" s="41"/>
      <c r="E13" s="15"/>
    </row>
    <row r="14" spans="1:5" ht="12">
      <c r="A14" s="348"/>
      <c r="B14" s="348"/>
      <c r="D14" s="1"/>
      <c r="E14" s="1"/>
    </row>
    <row r="15" spans="1:5" ht="15">
      <c r="A15" s="347"/>
      <c r="B15" s="347"/>
      <c r="D15" s="12"/>
      <c r="E15" s="12"/>
    </row>
    <row r="16" spans="1:5" ht="18" customHeight="1">
      <c r="A16" s="347"/>
      <c r="B16" s="347"/>
      <c r="D16" s="12"/>
      <c r="E16" s="12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3"/>
  <sheetViews>
    <sheetView zoomScale="67" zoomScaleNormal="67" zoomScalePageLayoutView="0" workbookViewId="0" topLeftCell="A1">
      <selection activeCell="D1" sqref="D1:J1"/>
    </sheetView>
  </sheetViews>
  <sheetFormatPr defaultColWidth="9.00390625" defaultRowHeight="12.75"/>
  <cols>
    <col min="2" max="2" width="25.25390625" style="0" customWidth="1"/>
    <col min="3" max="3" width="16.875" style="0" customWidth="1"/>
    <col min="7" max="7" width="8.75390625" style="0" customWidth="1"/>
    <col min="8" max="8" width="0.2421875" style="0" customWidth="1"/>
    <col min="9" max="10" width="8.75390625" style="0" hidden="1" customWidth="1"/>
  </cols>
  <sheetData>
    <row r="1" spans="1:10" ht="146.25" customHeight="1">
      <c r="A1" s="198"/>
      <c r="B1" s="213"/>
      <c r="C1" s="214"/>
      <c r="D1" s="365" t="s">
        <v>550</v>
      </c>
      <c r="E1" s="365"/>
      <c r="F1" s="365"/>
      <c r="G1" s="365"/>
      <c r="H1" s="365"/>
      <c r="I1" s="365"/>
      <c r="J1" s="365"/>
    </row>
    <row r="2" spans="1:5" ht="17.25">
      <c r="A2" s="198"/>
      <c r="B2" s="214"/>
      <c r="C2" s="214"/>
      <c r="D2" s="214"/>
      <c r="E2" s="214"/>
    </row>
    <row r="3" spans="1:5" ht="17.25">
      <c r="A3" s="198"/>
      <c r="B3" s="214"/>
      <c r="C3" s="214"/>
      <c r="D3" s="214"/>
      <c r="E3" s="214"/>
    </row>
    <row r="4" spans="1:5" ht="143.25" customHeight="1">
      <c r="A4" s="198"/>
      <c r="B4" s="366" t="s">
        <v>412</v>
      </c>
      <c r="C4" s="367"/>
      <c r="D4" s="367"/>
      <c r="E4" s="367"/>
    </row>
    <row r="5" spans="1:7" ht="17.25">
      <c r="A5" s="198"/>
      <c r="E5" s="199"/>
      <c r="F5" s="199"/>
      <c r="G5" s="199"/>
    </row>
    <row r="6" spans="1:7" ht="30.75">
      <c r="A6" s="200"/>
      <c r="B6" s="200" t="s">
        <v>413</v>
      </c>
      <c r="C6" s="200" t="s">
        <v>414</v>
      </c>
      <c r="D6" s="200" t="s">
        <v>206</v>
      </c>
      <c r="E6" s="200" t="s">
        <v>415</v>
      </c>
      <c r="F6" s="200" t="s">
        <v>416</v>
      </c>
      <c r="G6" s="201" t="s">
        <v>417</v>
      </c>
    </row>
    <row r="7" spans="1:7" ht="15">
      <c r="A7" s="200"/>
      <c r="B7" s="202" t="s">
        <v>418</v>
      </c>
      <c r="C7" s="200"/>
      <c r="D7" s="200"/>
      <c r="E7" s="203">
        <v>33121.8</v>
      </c>
      <c r="F7" s="204">
        <f>F8+F13+F22+F30+F34+F41+F46+F51+F57+F76+F107+F114+F120++F136+F142+F149+F154+F159+F195+F198+F201</f>
        <v>32972.00000000001</v>
      </c>
      <c r="G7" s="205">
        <f>F7/E7*100</f>
        <v>99.54772989390675</v>
      </c>
    </row>
    <row r="8" spans="1:7" ht="216" customHeight="1">
      <c r="A8" s="200">
        <v>1</v>
      </c>
      <c r="B8" s="206" t="s">
        <v>419</v>
      </c>
      <c r="C8" s="200" t="s">
        <v>420</v>
      </c>
      <c r="D8" s="200"/>
      <c r="E8" s="203">
        <v>58.8</v>
      </c>
      <c r="F8" s="203">
        <v>58.8</v>
      </c>
      <c r="G8" s="205">
        <f>F8/E8*100</f>
        <v>100</v>
      </c>
    </row>
    <row r="9" spans="1:7" ht="79.5" customHeight="1">
      <c r="A9" s="200"/>
      <c r="B9" s="209" t="s">
        <v>328</v>
      </c>
      <c r="C9" s="200" t="s">
        <v>421</v>
      </c>
      <c r="D9" s="200"/>
      <c r="E9" s="200">
        <v>58.8</v>
      </c>
      <c r="F9" s="200">
        <v>58.8</v>
      </c>
      <c r="G9" s="205">
        <f>F9/E9*100</f>
        <v>100</v>
      </c>
    </row>
    <row r="10" spans="1:7" ht="27.75" customHeight="1">
      <c r="A10" s="359"/>
      <c r="B10" s="209" t="s">
        <v>422</v>
      </c>
      <c r="C10" s="360" t="s">
        <v>421</v>
      </c>
      <c r="D10" s="353">
        <v>200</v>
      </c>
      <c r="E10" s="353">
        <v>58.8</v>
      </c>
      <c r="F10" s="357">
        <v>58.8</v>
      </c>
      <c r="G10" s="354">
        <v>100</v>
      </c>
    </row>
    <row r="11" spans="1:7" ht="38.25" customHeight="1">
      <c r="A11" s="359"/>
      <c r="B11" s="210" t="s">
        <v>423</v>
      </c>
      <c r="C11" s="360"/>
      <c r="D11" s="353"/>
      <c r="E11" s="353"/>
      <c r="F11" s="357"/>
      <c r="G11" s="354"/>
    </row>
    <row r="12" spans="1:7" ht="25.5" customHeight="1">
      <c r="A12" s="359"/>
      <c r="B12" s="211" t="s">
        <v>424</v>
      </c>
      <c r="C12" s="360"/>
      <c r="D12" s="353"/>
      <c r="E12" s="353"/>
      <c r="F12" s="357"/>
      <c r="G12" s="354"/>
    </row>
    <row r="13" spans="1:7" ht="85.5" customHeight="1">
      <c r="A13" s="200">
        <v>2</v>
      </c>
      <c r="B13" s="211" t="s">
        <v>425</v>
      </c>
      <c r="C13" s="200" t="s">
        <v>426</v>
      </c>
      <c r="D13" s="200"/>
      <c r="E13" s="203">
        <v>596</v>
      </c>
      <c r="F13" s="203">
        <f>F14+F16</f>
        <v>594.5</v>
      </c>
      <c r="G13" s="205">
        <f>F13/E13*100</f>
        <v>99.74832214765101</v>
      </c>
    </row>
    <row r="14" spans="1:7" ht="53.25" customHeight="1">
      <c r="A14" s="200"/>
      <c r="B14" s="206" t="s">
        <v>328</v>
      </c>
      <c r="C14" s="200" t="s">
        <v>427</v>
      </c>
      <c r="D14" s="200"/>
      <c r="E14" s="200">
        <v>530.3</v>
      </c>
      <c r="F14" s="200">
        <v>530.3</v>
      </c>
      <c r="G14" s="205">
        <f>F14/E14*100</f>
        <v>100</v>
      </c>
    </row>
    <row r="15" spans="1:7" ht="63" customHeight="1">
      <c r="A15" s="200"/>
      <c r="B15" s="206" t="s">
        <v>428</v>
      </c>
      <c r="C15" s="200" t="s">
        <v>429</v>
      </c>
      <c r="D15" s="200">
        <v>200</v>
      </c>
      <c r="E15" s="200">
        <v>530.3</v>
      </c>
      <c r="F15" s="200">
        <v>530.3</v>
      </c>
      <c r="G15" s="205">
        <f>F15/E15*100</f>
        <v>100</v>
      </c>
    </row>
    <row r="16" spans="1:7" ht="30" customHeight="1">
      <c r="A16" s="353"/>
      <c r="B16" s="206" t="s">
        <v>422</v>
      </c>
      <c r="C16" s="353" t="s">
        <v>427</v>
      </c>
      <c r="D16" s="353"/>
      <c r="E16" s="353">
        <v>65.7</v>
      </c>
      <c r="F16" s="353">
        <v>64.2</v>
      </c>
      <c r="G16" s="354">
        <v>100</v>
      </c>
    </row>
    <row r="17" spans="1:7" ht="34.5" customHeight="1">
      <c r="A17" s="353"/>
      <c r="B17" s="206" t="s">
        <v>423</v>
      </c>
      <c r="C17" s="353"/>
      <c r="D17" s="353"/>
      <c r="E17" s="353"/>
      <c r="F17" s="353"/>
      <c r="G17" s="354"/>
    </row>
    <row r="18" spans="1:7" ht="18.75" customHeight="1">
      <c r="A18" s="353"/>
      <c r="B18" s="206" t="s">
        <v>424</v>
      </c>
      <c r="C18" s="353"/>
      <c r="D18" s="353"/>
      <c r="E18" s="353"/>
      <c r="F18" s="353"/>
      <c r="G18" s="354"/>
    </row>
    <row r="19" spans="1:7" ht="27.75" customHeight="1">
      <c r="A19" s="353"/>
      <c r="B19" s="206" t="s">
        <v>422</v>
      </c>
      <c r="C19" s="353" t="s">
        <v>427</v>
      </c>
      <c r="D19" s="353">
        <v>200</v>
      </c>
      <c r="E19" s="353">
        <v>65.7</v>
      </c>
      <c r="F19" s="353">
        <v>64.2</v>
      </c>
      <c r="G19" s="354">
        <v>100</v>
      </c>
    </row>
    <row r="20" spans="1:7" ht="46.5" customHeight="1">
      <c r="A20" s="353"/>
      <c r="B20" s="206" t="s">
        <v>423</v>
      </c>
      <c r="C20" s="353"/>
      <c r="D20" s="353"/>
      <c r="E20" s="353"/>
      <c r="F20" s="353"/>
      <c r="G20" s="354"/>
    </row>
    <row r="21" spans="1:7" ht="33" customHeight="1">
      <c r="A21" s="353"/>
      <c r="B21" s="206" t="s">
        <v>424</v>
      </c>
      <c r="C21" s="353"/>
      <c r="D21" s="353"/>
      <c r="E21" s="353"/>
      <c r="F21" s="353"/>
      <c r="G21" s="354"/>
    </row>
    <row r="22" spans="1:7" ht="117" customHeight="1">
      <c r="A22" s="200">
        <v>3</v>
      </c>
      <c r="B22" s="206" t="s">
        <v>430</v>
      </c>
      <c r="C22" s="200" t="s">
        <v>431</v>
      </c>
      <c r="D22" s="200"/>
      <c r="E22" s="203">
        <v>8208.5</v>
      </c>
      <c r="F22" s="203">
        <f>F23+F27</f>
        <v>8208.5</v>
      </c>
      <c r="G22" s="205">
        <f>F22/E22*100</f>
        <v>100</v>
      </c>
    </row>
    <row r="23" spans="1:7" ht="88.5" customHeight="1">
      <c r="A23" s="200"/>
      <c r="B23" s="206" t="s">
        <v>432</v>
      </c>
      <c r="C23" s="200" t="s">
        <v>433</v>
      </c>
      <c r="D23" s="200"/>
      <c r="E23" s="200">
        <v>2580.1</v>
      </c>
      <c r="F23" s="200">
        <v>2580.1</v>
      </c>
      <c r="G23" s="205">
        <f>F23/E23*100</f>
        <v>100</v>
      </c>
    </row>
    <row r="24" spans="1:7" ht="28.5" customHeight="1">
      <c r="A24" s="353"/>
      <c r="B24" s="206" t="s">
        <v>422</v>
      </c>
      <c r="C24" s="353" t="s">
        <v>433</v>
      </c>
      <c r="D24" s="353">
        <v>200</v>
      </c>
      <c r="E24" s="353">
        <v>2580.1</v>
      </c>
      <c r="F24" s="353">
        <v>2580.1</v>
      </c>
      <c r="G24" s="354">
        <v>100</v>
      </c>
    </row>
    <row r="25" spans="1:7" ht="42.75" customHeight="1">
      <c r="A25" s="353"/>
      <c r="B25" s="206" t="s">
        <v>423</v>
      </c>
      <c r="C25" s="353"/>
      <c r="D25" s="353"/>
      <c r="E25" s="353"/>
      <c r="F25" s="353"/>
      <c r="G25" s="354"/>
    </row>
    <row r="26" spans="1:7" ht="25.5" customHeight="1">
      <c r="A26" s="353"/>
      <c r="B26" s="206" t="s">
        <v>424</v>
      </c>
      <c r="C26" s="353"/>
      <c r="D26" s="353"/>
      <c r="E26" s="353"/>
      <c r="F26" s="353"/>
      <c r="G26" s="354"/>
    </row>
    <row r="27" spans="1:7" ht="24.75" customHeight="1">
      <c r="A27" s="353"/>
      <c r="B27" s="206" t="s">
        <v>422</v>
      </c>
      <c r="C27" s="353" t="s">
        <v>431</v>
      </c>
      <c r="D27" s="353">
        <v>200</v>
      </c>
      <c r="E27" s="353">
        <v>5628.4</v>
      </c>
      <c r="F27" s="353">
        <v>5628.4</v>
      </c>
      <c r="G27" s="354">
        <v>100</v>
      </c>
    </row>
    <row r="28" spans="1:7" ht="42.75" customHeight="1">
      <c r="A28" s="353"/>
      <c r="B28" s="206" t="s">
        <v>423</v>
      </c>
      <c r="C28" s="353"/>
      <c r="D28" s="353"/>
      <c r="E28" s="353"/>
      <c r="F28" s="353"/>
      <c r="G28" s="354"/>
    </row>
    <row r="29" spans="1:7" ht="30.75" customHeight="1">
      <c r="A29" s="353"/>
      <c r="B29" s="206" t="s">
        <v>424</v>
      </c>
      <c r="C29" s="353"/>
      <c r="D29" s="353"/>
      <c r="E29" s="353"/>
      <c r="F29" s="353"/>
      <c r="G29" s="354"/>
    </row>
    <row r="30" spans="1:7" ht="107.25" customHeight="1">
      <c r="A30" s="200">
        <v>4</v>
      </c>
      <c r="B30" s="206" t="s">
        <v>434</v>
      </c>
      <c r="C30" s="200" t="s">
        <v>435</v>
      </c>
      <c r="D30" s="200"/>
      <c r="E30" s="203">
        <v>132</v>
      </c>
      <c r="F30" s="203">
        <v>132</v>
      </c>
      <c r="G30" s="205">
        <f>F30/E30*100</f>
        <v>100</v>
      </c>
    </row>
    <row r="31" spans="1:7" ht="30" customHeight="1">
      <c r="A31" s="353"/>
      <c r="B31" s="206" t="s">
        <v>422</v>
      </c>
      <c r="C31" s="353" t="s">
        <v>435</v>
      </c>
      <c r="D31" s="353">
        <v>200</v>
      </c>
      <c r="E31" s="353">
        <v>132</v>
      </c>
      <c r="F31" s="353">
        <v>132</v>
      </c>
      <c r="G31" s="354">
        <v>100</v>
      </c>
    </row>
    <row r="32" spans="1:7" ht="40.5" customHeight="1">
      <c r="A32" s="353"/>
      <c r="B32" s="206" t="s">
        <v>423</v>
      </c>
      <c r="C32" s="353"/>
      <c r="D32" s="353"/>
      <c r="E32" s="353"/>
      <c r="F32" s="353"/>
      <c r="G32" s="354"/>
    </row>
    <row r="33" spans="1:7" ht="36.75" customHeight="1">
      <c r="A33" s="353"/>
      <c r="B33" s="206" t="s">
        <v>424</v>
      </c>
      <c r="C33" s="353"/>
      <c r="D33" s="353"/>
      <c r="E33" s="353"/>
      <c r="F33" s="353"/>
      <c r="G33" s="354"/>
    </row>
    <row r="34" spans="1:7" ht="51" customHeight="1">
      <c r="A34" s="353">
        <v>5</v>
      </c>
      <c r="B34" s="207" t="s">
        <v>436</v>
      </c>
      <c r="C34" s="353" t="s">
        <v>437</v>
      </c>
      <c r="D34" s="353"/>
      <c r="E34" s="358">
        <v>1091.2</v>
      </c>
      <c r="F34" s="358">
        <v>1091.2</v>
      </c>
      <c r="G34" s="362">
        <f>F34/E34*100</f>
        <v>100</v>
      </c>
    </row>
    <row r="35" spans="1:7" ht="55.5" customHeight="1">
      <c r="A35" s="353"/>
      <c r="B35" s="207" t="s">
        <v>438</v>
      </c>
      <c r="C35" s="353"/>
      <c r="D35" s="353"/>
      <c r="E35" s="358"/>
      <c r="F35" s="358"/>
      <c r="G35" s="363"/>
    </row>
    <row r="36" spans="1:7" ht="15" customHeight="1">
      <c r="A36" s="353"/>
      <c r="B36" s="207" t="s">
        <v>439</v>
      </c>
      <c r="C36" s="353"/>
      <c r="D36" s="353"/>
      <c r="E36" s="358"/>
      <c r="F36" s="358"/>
      <c r="G36" s="364"/>
    </row>
    <row r="37" spans="1:7" ht="46.5">
      <c r="A37" s="200"/>
      <c r="B37" s="206" t="s">
        <v>328</v>
      </c>
      <c r="C37" s="200" t="s">
        <v>440</v>
      </c>
      <c r="D37" s="200"/>
      <c r="E37" s="200">
        <v>1091.2</v>
      </c>
      <c r="F37" s="200">
        <v>1091.2</v>
      </c>
      <c r="G37" s="205">
        <f>F37/E37*100</f>
        <v>100</v>
      </c>
    </row>
    <row r="38" spans="1:7" ht="32.25" customHeight="1">
      <c r="A38" s="353"/>
      <c r="B38" s="206" t="s">
        <v>422</v>
      </c>
      <c r="C38" s="361" t="s">
        <v>440</v>
      </c>
      <c r="D38" s="353">
        <v>200</v>
      </c>
      <c r="E38" s="353">
        <v>1091.2</v>
      </c>
      <c r="F38" s="353">
        <v>1091.2</v>
      </c>
      <c r="G38" s="354">
        <v>100</v>
      </c>
    </row>
    <row r="39" spans="1:7" ht="39.75" customHeight="1">
      <c r="A39" s="353"/>
      <c r="B39" s="206" t="s">
        <v>423</v>
      </c>
      <c r="C39" s="361"/>
      <c r="D39" s="353"/>
      <c r="E39" s="353"/>
      <c r="F39" s="353"/>
      <c r="G39" s="354"/>
    </row>
    <row r="40" spans="1:7" ht="30" customHeight="1">
      <c r="A40" s="353"/>
      <c r="B40" s="206" t="s">
        <v>424</v>
      </c>
      <c r="C40" s="361"/>
      <c r="D40" s="353"/>
      <c r="E40" s="353"/>
      <c r="F40" s="353"/>
      <c r="G40" s="354"/>
    </row>
    <row r="41" spans="1:7" ht="91.5" customHeight="1">
      <c r="A41" s="200">
        <v>6</v>
      </c>
      <c r="B41" s="207" t="s">
        <v>441</v>
      </c>
      <c r="C41" s="200" t="s">
        <v>442</v>
      </c>
      <c r="D41" s="200"/>
      <c r="E41" s="203">
        <v>20</v>
      </c>
      <c r="F41" s="203">
        <v>20</v>
      </c>
      <c r="G41" s="205">
        <f>F41/E41*100</f>
        <v>100</v>
      </c>
    </row>
    <row r="42" spans="1:7" ht="63" customHeight="1">
      <c r="A42" s="200"/>
      <c r="B42" s="206" t="s">
        <v>328</v>
      </c>
      <c r="C42" s="200" t="s">
        <v>443</v>
      </c>
      <c r="D42" s="200"/>
      <c r="E42" s="200">
        <v>20</v>
      </c>
      <c r="F42" s="200">
        <v>20</v>
      </c>
      <c r="G42" s="205">
        <f>F42/E42*100</f>
        <v>100</v>
      </c>
    </row>
    <row r="43" spans="1:7" ht="36" customHeight="1">
      <c r="A43" s="353"/>
      <c r="B43" s="206" t="s">
        <v>422</v>
      </c>
      <c r="C43" s="361" t="s">
        <v>443</v>
      </c>
      <c r="D43" s="353">
        <v>200</v>
      </c>
      <c r="E43" s="353">
        <v>20</v>
      </c>
      <c r="F43" s="353">
        <v>20</v>
      </c>
      <c r="G43" s="354">
        <v>100</v>
      </c>
    </row>
    <row r="44" spans="1:7" ht="57.75" customHeight="1">
      <c r="A44" s="353"/>
      <c r="B44" s="206" t="s">
        <v>423</v>
      </c>
      <c r="C44" s="361"/>
      <c r="D44" s="353"/>
      <c r="E44" s="353"/>
      <c r="F44" s="353"/>
      <c r="G44" s="354"/>
    </row>
    <row r="45" spans="1:7" ht="36" customHeight="1">
      <c r="A45" s="353"/>
      <c r="B45" s="206" t="s">
        <v>424</v>
      </c>
      <c r="C45" s="361"/>
      <c r="D45" s="353"/>
      <c r="E45" s="353"/>
      <c r="F45" s="353"/>
      <c r="G45" s="354"/>
    </row>
    <row r="46" spans="1:7" ht="113.25" customHeight="1">
      <c r="A46" s="200">
        <v>7</v>
      </c>
      <c r="B46" s="206" t="s">
        <v>444</v>
      </c>
      <c r="C46" s="200" t="s">
        <v>445</v>
      </c>
      <c r="D46" s="200"/>
      <c r="E46" s="203">
        <v>50</v>
      </c>
      <c r="F46" s="203">
        <v>50</v>
      </c>
      <c r="G46" s="205">
        <f>F46/E46*100</f>
        <v>100</v>
      </c>
    </row>
    <row r="47" spans="1:7" ht="58.5" customHeight="1">
      <c r="A47" s="200"/>
      <c r="B47" s="206" t="s">
        <v>328</v>
      </c>
      <c r="C47" s="200" t="s">
        <v>446</v>
      </c>
      <c r="D47" s="200"/>
      <c r="E47" s="200">
        <v>50</v>
      </c>
      <c r="F47" s="200">
        <v>50</v>
      </c>
      <c r="G47" s="205">
        <f>F47/E47*100</f>
        <v>100</v>
      </c>
    </row>
    <row r="48" spans="1:7" ht="35.25" customHeight="1">
      <c r="A48" s="353"/>
      <c r="B48" s="206" t="s">
        <v>422</v>
      </c>
      <c r="C48" s="361" t="s">
        <v>446</v>
      </c>
      <c r="D48" s="353">
        <v>200</v>
      </c>
      <c r="E48" s="353">
        <v>50</v>
      </c>
      <c r="F48" s="353">
        <v>50</v>
      </c>
      <c r="G48" s="354">
        <v>100</v>
      </c>
    </row>
    <row r="49" spans="1:7" ht="43.5" customHeight="1">
      <c r="A49" s="353"/>
      <c r="B49" s="206" t="s">
        <v>423</v>
      </c>
      <c r="C49" s="361"/>
      <c r="D49" s="353"/>
      <c r="E49" s="353"/>
      <c r="F49" s="353"/>
      <c r="G49" s="354"/>
    </row>
    <row r="50" spans="1:7" ht="34.5" customHeight="1">
      <c r="A50" s="353"/>
      <c r="B50" s="206" t="s">
        <v>424</v>
      </c>
      <c r="C50" s="361"/>
      <c r="D50" s="353"/>
      <c r="E50" s="353"/>
      <c r="F50" s="353"/>
      <c r="G50" s="354"/>
    </row>
    <row r="51" spans="1:7" ht="97.5" customHeight="1">
      <c r="A51" s="353">
        <v>8</v>
      </c>
      <c r="B51" s="206" t="s">
        <v>447</v>
      </c>
      <c r="C51" s="353" t="s">
        <v>448</v>
      </c>
      <c r="D51" s="353"/>
      <c r="E51" s="358">
        <v>295.8</v>
      </c>
      <c r="F51" s="358">
        <v>295.6</v>
      </c>
      <c r="G51" s="354">
        <v>100</v>
      </c>
    </row>
    <row r="52" spans="1:7" ht="46.5" customHeight="1">
      <c r="A52" s="353"/>
      <c r="B52" s="208" t="s">
        <v>449</v>
      </c>
      <c r="C52" s="353"/>
      <c r="D52" s="353"/>
      <c r="E52" s="358"/>
      <c r="F52" s="358"/>
      <c r="G52" s="354"/>
    </row>
    <row r="53" spans="1:7" ht="52.5" customHeight="1">
      <c r="A53" s="200"/>
      <c r="B53" s="206" t="s">
        <v>328</v>
      </c>
      <c r="C53" s="200" t="s">
        <v>450</v>
      </c>
      <c r="D53" s="200"/>
      <c r="E53" s="200">
        <v>295.8</v>
      </c>
      <c r="F53" s="200">
        <v>295.6</v>
      </c>
      <c r="G53" s="205">
        <f>F53/E53*100</f>
        <v>99.93238674780257</v>
      </c>
    </row>
    <row r="54" spans="1:7" ht="39" customHeight="1">
      <c r="A54" s="353"/>
      <c r="B54" s="206" t="s">
        <v>422</v>
      </c>
      <c r="C54" s="353" t="s">
        <v>450</v>
      </c>
      <c r="D54" s="353">
        <v>200</v>
      </c>
      <c r="E54" s="353">
        <v>295.8</v>
      </c>
      <c r="F54" s="353">
        <v>295.6</v>
      </c>
      <c r="G54" s="354">
        <v>100</v>
      </c>
    </row>
    <row r="55" spans="1:7" ht="34.5" customHeight="1">
      <c r="A55" s="353"/>
      <c r="B55" s="206" t="s">
        <v>423</v>
      </c>
      <c r="C55" s="353"/>
      <c r="D55" s="353"/>
      <c r="E55" s="353"/>
      <c r="F55" s="353"/>
      <c r="G55" s="354"/>
    </row>
    <row r="56" spans="1:7" ht="31.5" customHeight="1">
      <c r="A56" s="353"/>
      <c r="B56" s="209" t="s">
        <v>424</v>
      </c>
      <c r="C56" s="353"/>
      <c r="D56" s="353"/>
      <c r="E56" s="353"/>
      <c r="F56" s="353"/>
      <c r="G56" s="354"/>
    </row>
    <row r="57" spans="1:7" ht="57.75" customHeight="1">
      <c r="A57" s="359">
        <v>9</v>
      </c>
      <c r="B57" s="209" t="s">
        <v>451</v>
      </c>
      <c r="C57" s="360" t="s">
        <v>452</v>
      </c>
      <c r="D57" s="353"/>
      <c r="E57" s="358">
        <v>1303.9</v>
      </c>
      <c r="F57" s="358">
        <v>1276.6</v>
      </c>
      <c r="G57" s="354">
        <v>100</v>
      </c>
    </row>
    <row r="58" spans="1:7" ht="51" customHeight="1">
      <c r="A58" s="359"/>
      <c r="B58" s="210" t="s">
        <v>453</v>
      </c>
      <c r="C58" s="360"/>
      <c r="D58" s="353"/>
      <c r="E58" s="358"/>
      <c r="F58" s="358"/>
      <c r="G58" s="354"/>
    </row>
    <row r="59" spans="1:7" ht="23.25" customHeight="1">
      <c r="A59" s="359"/>
      <c r="B59" s="211" t="s">
        <v>454</v>
      </c>
      <c r="C59" s="360"/>
      <c r="D59" s="353"/>
      <c r="E59" s="358"/>
      <c r="F59" s="358"/>
      <c r="G59" s="354"/>
    </row>
    <row r="60" spans="1:7" ht="49.5" customHeight="1">
      <c r="A60" s="200"/>
      <c r="B60" s="211" t="s">
        <v>328</v>
      </c>
      <c r="C60" s="200" t="s">
        <v>455</v>
      </c>
      <c r="D60" s="200"/>
      <c r="E60" s="200">
        <v>1303.9</v>
      </c>
      <c r="F60" s="200">
        <f>F61+F63+F67+F71+F72</f>
        <v>1276.6000000000001</v>
      </c>
      <c r="G60" s="205">
        <f>F60/E60*100</f>
        <v>97.90628115653041</v>
      </c>
    </row>
    <row r="61" spans="1:7" ht="45" customHeight="1">
      <c r="A61" s="200"/>
      <c r="B61" s="206" t="s">
        <v>300</v>
      </c>
      <c r="C61" s="200" t="s">
        <v>456</v>
      </c>
      <c r="D61" s="200"/>
      <c r="E61" s="200">
        <v>134.3</v>
      </c>
      <c r="F61" s="200">
        <v>134.3</v>
      </c>
      <c r="G61" s="205">
        <f>F61/E61*100</f>
        <v>100</v>
      </c>
    </row>
    <row r="62" spans="1:7" ht="43.5" customHeight="1">
      <c r="A62" s="200"/>
      <c r="B62" s="206" t="s">
        <v>457</v>
      </c>
      <c r="C62" s="200" t="s">
        <v>456</v>
      </c>
      <c r="D62" s="200">
        <v>800</v>
      </c>
      <c r="E62" s="200">
        <v>134.3</v>
      </c>
      <c r="F62" s="200">
        <v>134.3</v>
      </c>
      <c r="G62" s="205">
        <f>F62/E62*100</f>
        <v>100</v>
      </c>
    </row>
    <row r="63" spans="1:7" ht="45" customHeight="1">
      <c r="A63" s="200"/>
      <c r="B63" s="206" t="s">
        <v>297</v>
      </c>
      <c r="C63" s="200" t="s">
        <v>458</v>
      </c>
      <c r="D63" s="200"/>
      <c r="E63" s="200">
        <v>4.2</v>
      </c>
      <c r="F63" s="200">
        <v>4.2</v>
      </c>
      <c r="G63" s="205">
        <f>F63/E63*100</f>
        <v>100</v>
      </c>
    </row>
    <row r="64" spans="1:7" ht="25.5" customHeight="1">
      <c r="A64" s="353"/>
      <c r="B64" s="206" t="s">
        <v>422</v>
      </c>
      <c r="C64" s="353" t="s">
        <v>458</v>
      </c>
      <c r="D64" s="353">
        <v>200</v>
      </c>
      <c r="E64" s="353">
        <v>4.2</v>
      </c>
      <c r="F64" s="353">
        <v>4.2</v>
      </c>
      <c r="G64" s="354">
        <v>100</v>
      </c>
    </row>
    <row r="65" spans="1:7" ht="39" customHeight="1">
      <c r="A65" s="353"/>
      <c r="B65" s="206" t="s">
        <v>423</v>
      </c>
      <c r="C65" s="353"/>
      <c r="D65" s="353"/>
      <c r="E65" s="353"/>
      <c r="F65" s="353"/>
      <c r="G65" s="354"/>
    </row>
    <row r="66" spans="1:7" ht="30" customHeight="1">
      <c r="A66" s="353"/>
      <c r="B66" s="206" t="s">
        <v>424</v>
      </c>
      <c r="C66" s="353"/>
      <c r="D66" s="353"/>
      <c r="E66" s="353"/>
      <c r="F66" s="353"/>
      <c r="G66" s="354"/>
    </row>
    <row r="67" spans="1:7" ht="63" customHeight="1">
      <c r="A67" s="200"/>
      <c r="B67" s="206" t="s">
        <v>459</v>
      </c>
      <c r="C67" s="200" t="s">
        <v>460</v>
      </c>
      <c r="D67" s="200"/>
      <c r="E67" s="200">
        <v>968.9</v>
      </c>
      <c r="F67" s="200">
        <v>927.9</v>
      </c>
      <c r="G67" s="205">
        <f>F67/E67*100</f>
        <v>95.7683971514088</v>
      </c>
    </row>
    <row r="68" spans="1:7" ht="32.25" customHeight="1">
      <c r="A68" s="353"/>
      <c r="B68" s="206" t="s">
        <v>422</v>
      </c>
      <c r="C68" s="353" t="s">
        <v>460</v>
      </c>
      <c r="D68" s="353">
        <v>200</v>
      </c>
      <c r="E68" s="353">
        <v>954.2</v>
      </c>
      <c r="F68" s="353">
        <v>927.9</v>
      </c>
      <c r="G68" s="354">
        <v>100</v>
      </c>
    </row>
    <row r="69" spans="1:7" ht="40.5" customHeight="1">
      <c r="A69" s="353"/>
      <c r="B69" s="206" t="s">
        <v>423</v>
      </c>
      <c r="C69" s="353"/>
      <c r="D69" s="353"/>
      <c r="E69" s="353"/>
      <c r="F69" s="353"/>
      <c r="G69" s="354"/>
    </row>
    <row r="70" spans="1:7" ht="33.75" customHeight="1">
      <c r="A70" s="353"/>
      <c r="B70" s="206" t="s">
        <v>424</v>
      </c>
      <c r="C70" s="353"/>
      <c r="D70" s="353"/>
      <c r="E70" s="353"/>
      <c r="F70" s="353"/>
      <c r="G70" s="354"/>
    </row>
    <row r="71" spans="1:7" ht="53.25" customHeight="1">
      <c r="A71" s="200"/>
      <c r="B71" s="206" t="s">
        <v>215</v>
      </c>
      <c r="C71" s="200" t="s">
        <v>460</v>
      </c>
      <c r="D71" s="200">
        <v>800</v>
      </c>
      <c r="E71" s="200">
        <v>14.7</v>
      </c>
      <c r="F71" s="200">
        <v>14.7</v>
      </c>
      <c r="G71" s="205">
        <f>F71/E71*100</f>
        <v>100</v>
      </c>
    </row>
    <row r="72" spans="1:7" ht="76.5" customHeight="1">
      <c r="A72" s="200"/>
      <c r="B72" s="206" t="s">
        <v>461</v>
      </c>
      <c r="C72" s="200" t="s">
        <v>462</v>
      </c>
      <c r="D72" s="200"/>
      <c r="E72" s="200">
        <v>196.5</v>
      </c>
      <c r="F72" s="200">
        <f>F73</f>
        <v>195.5</v>
      </c>
      <c r="G72" s="205">
        <f>F72/E72*100</f>
        <v>99.49109414758269</v>
      </c>
    </row>
    <row r="73" spans="1:7" ht="33" customHeight="1">
      <c r="A73" s="353"/>
      <c r="B73" s="206" t="s">
        <v>422</v>
      </c>
      <c r="C73" s="353" t="s">
        <v>463</v>
      </c>
      <c r="D73" s="353">
        <v>200</v>
      </c>
      <c r="E73" s="353">
        <v>196.5</v>
      </c>
      <c r="F73" s="353">
        <v>195.5</v>
      </c>
      <c r="G73" s="354">
        <v>100</v>
      </c>
    </row>
    <row r="74" spans="1:7" ht="31.5" customHeight="1">
      <c r="A74" s="353"/>
      <c r="B74" s="206" t="s">
        <v>423</v>
      </c>
      <c r="C74" s="353"/>
      <c r="D74" s="353"/>
      <c r="E74" s="353"/>
      <c r="F74" s="353"/>
      <c r="G74" s="354"/>
    </row>
    <row r="75" spans="1:7" ht="26.25" customHeight="1">
      <c r="A75" s="353"/>
      <c r="B75" s="206" t="s">
        <v>424</v>
      </c>
      <c r="C75" s="353"/>
      <c r="D75" s="353"/>
      <c r="E75" s="353"/>
      <c r="F75" s="353"/>
      <c r="G75" s="354"/>
    </row>
    <row r="76" spans="1:7" ht="96" customHeight="1">
      <c r="A76" s="353">
        <v>10</v>
      </c>
      <c r="B76" s="206" t="s">
        <v>464</v>
      </c>
      <c r="C76" s="353" t="s">
        <v>465</v>
      </c>
      <c r="D76" s="353"/>
      <c r="E76" s="358">
        <v>1556.6</v>
      </c>
      <c r="F76" s="358">
        <v>1556.6</v>
      </c>
      <c r="G76" s="354">
        <v>100</v>
      </c>
    </row>
    <row r="77" spans="1:7" ht="29.25" customHeight="1">
      <c r="A77" s="353"/>
      <c r="B77" s="206" t="s">
        <v>466</v>
      </c>
      <c r="C77" s="353"/>
      <c r="D77" s="353"/>
      <c r="E77" s="358"/>
      <c r="F77" s="358"/>
      <c r="G77" s="354"/>
    </row>
    <row r="78" spans="1:7" ht="63" customHeight="1">
      <c r="A78" s="200"/>
      <c r="B78" s="206" t="s">
        <v>328</v>
      </c>
      <c r="C78" s="200" t="s">
        <v>467</v>
      </c>
      <c r="D78" s="200"/>
      <c r="E78" s="200">
        <v>1556.6</v>
      </c>
      <c r="F78" s="200">
        <v>1556.6</v>
      </c>
      <c r="G78" s="205">
        <f>F78/E78*100</f>
        <v>100</v>
      </c>
    </row>
    <row r="79" spans="1:7" ht="49.5" customHeight="1">
      <c r="A79" s="200"/>
      <c r="B79" s="206" t="s">
        <v>309</v>
      </c>
      <c r="C79" s="200" t="s">
        <v>468</v>
      </c>
      <c r="D79" s="200"/>
      <c r="E79" s="200">
        <v>15</v>
      </c>
      <c r="F79" s="200">
        <v>15</v>
      </c>
      <c r="G79" s="205">
        <f>F79/E79*100</f>
        <v>100</v>
      </c>
    </row>
    <row r="80" spans="1:7" ht="25.5" customHeight="1">
      <c r="A80" s="353"/>
      <c r="B80" s="206" t="s">
        <v>422</v>
      </c>
      <c r="C80" s="353" t="s">
        <v>468</v>
      </c>
      <c r="D80" s="353">
        <v>200</v>
      </c>
      <c r="E80" s="353">
        <v>15</v>
      </c>
      <c r="F80" s="353">
        <v>15</v>
      </c>
      <c r="G80" s="354">
        <v>100</v>
      </c>
    </row>
    <row r="81" spans="1:7" ht="32.25" customHeight="1">
      <c r="A81" s="353"/>
      <c r="B81" s="206" t="s">
        <v>423</v>
      </c>
      <c r="C81" s="353"/>
      <c r="D81" s="353"/>
      <c r="E81" s="353"/>
      <c r="F81" s="353"/>
      <c r="G81" s="354"/>
    </row>
    <row r="82" spans="1:7" ht="23.25" customHeight="1">
      <c r="A82" s="353"/>
      <c r="B82" s="206" t="s">
        <v>424</v>
      </c>
      <c r="C82" s="353"/>
      <c r="D82" s="353"/>
      <c r="E82" s="353"/>
      <c r="F82" s="353"/>
      <c r="G82" s="354"/>
    </row>
    <row r="83" spans="1:7" ht="36" customHeight="1">
      <c r="A83" s="200"/>
      <c r="B83" s="206" t="s">
        <v>469</v>
      </c>
      <c r="C83" s="200" t="s">
        <v>470</v>
      </c>
      <c r="D83" s="200"/>
      <c r="E83" s="200">
        <v>75</v>
      </c>
      <c r="F83" s="200">
        <v>75</v>
      </c>
      <c r="G83" s="205">
        <f>F83/E83*100</f>
        <v>100</v>
      </c>
    </row>
    <row r="84" spans="1:7" ht="32.25" customHeight="1">
      <c r="A84" s="353"/>
      <c r="B84" s="206" t="s">
        <v>422</v>
      </c>
      <c r="C84" s="353" t="s">
        <v>470</v>
      </c>
      <c r="D84" s="353">
        <v>200</v>
      </c>
      <c r="E84" s="353">
        <v>75</v>
      </c>
      <c r="F84" s="353">
        <v>75</v>
      </c>
      <c r="G84" s="354">
        <v>100</v>
      </c>
    </row>
    <row r="85" spans="1:7" ht="45" customHeight="1">
      <c r="A85" s="353"/>
      <c r="B85" s="206" t="s">
        <v>423</v>
      </c>
      <c r="C85" s="353"/>
      <c r="D85" s="353"/>
      <c r="E85" s="353"/>
      <c r="F85" s="353"/>
      <c r="G85" s="354"/>
    </row>
    <row r="86" spans="1:7" ht="25.5" customHeight="1">
      <c r="A86" s="353"/>
      <c r="B86" s="206" t="s">
        <v>424</v>
      </c>
      <c r="C86" s="353"/>
      <c r="D86" s="353"/>
      <c r="E86" s="353"/>
      <c r="F86" s="353"/>
      <c r="G86" s="354"/>
    </row>
    <row r="87" spans="1:7" ht="45.75" customHeight="1">
      <c r="A87" s="200"/>
      <c r="B87" s="206" t="s">
        <v>313</v>
      </c>
      <c r="C87" s="200" t="s">
        <v>471</v>
      </c>
      <c r="D87" s="200"/>
      <c r="E87" s="200">
        <v>480.9</v>
      </c>
      <c r="F87" s="200">
        <v>480.9</v>
      </c>
      <c r="G87" s="205">
        <f>F87/E87*100</f>
        <v>100</v>
      </c>
    </row>
    <row r="88" spans="1:7" ht="32.25" customHeight="1">
      <c r="A88" s="353"/>
      <c r="B88" s="206" t="s">
        <v>422</v>
      </c>
      <c r="C88" s="353" t="s">
        <v>471</v>
      </c>
      <c r="D88" s="353">
        <v>200</v>
      </c>
      <c r="E88" s="353">
        <v>480.9</v>
      </c>
      <c r="F88" s="353">
        <v>480.9</v>
      </c>
      <c r="G88" s="354">
        <v>100</v>
      </c>
    </row>
    <row r="89" spans="1:7" ht="44.25" customHeight="1">
      <c r="A89" s="353"/>
      <c r="B89" s="206" t="s">
        <v>423</v>
      </c>
      <c r="C89" s="353"/>
      <c r="D89" s="353"/>
      <c r="E89" s="353"/>
      <c r="F89" s="353"/>
      <c r="G89" s="354"/>
    </row>
    <row r="90" spans="1:7" ht="27.75" customHeight="1">
      <c r="A90" s="353"/>
      <c r="B90" s="206" t="s">
        <v>424</v>
      </c>
      <c r="C90" s="353"/>
      <c r="D90" s="353"/>
      <c r="E90" s="353"/>
      <c r="F90" s="353"/>
      <c r="G90" s="354"/>
    </row>
    <row r="91" spans="1:7" ht="48" customHeight="1">
      <c r="A91" s="200"/>
      <c r="B91" s="206" t="s">
        <v>315</v>
      </c>
      <c r="C91" s="200" t="s">
        <v>472</v>
      </c>
      <c r="D91" s="200"/>
      <c r="E91" s="200">
        <v>473.2</v>
      </c>
      <c r="F91" s="200">
        <v>473.2</v>
      </c>
      <c r="G91" s="205">
        <f>F91/E91*100</f>
        <v>100</v>
      </c>
    </row>
    <row r="92" spans="1:7" ht="30.75" customHeight="1">
      <c r="A92" s="353"/>
      <c r="B92" s="206" t="s">
        <v>422</v>
      </c>
      <c r="C92" s="353" t="s">
        <v>472</v>
      </c>
      <c r="D92" s="353">
        <v>200</v>
      </c>
      <c r="E92" s="353">
        <v>473.2</v>
      </c>
      <c r="F92" s="353">
        <v>473.2</v>
      </c>
      <c r="G92" s="354">
        <v>100</v>
      </c>
    </row>
    <row r="93" spans="1:7" ht="33" customHeight="1">
      <c r="A93" s="353"/>
      <c r="B93" s="206" t="s">
        <v>423</v>
      </c>
      <c r="C93" s="353"/>
      <c r="D93" s="353"/>
      <c r="E93" s="353"/>
      <c r="F93" s="353"/>
      <c r="G93" s="354"/>
    </row>
    <row r="94" spans="1:7" ht="28.5" customHeight="1">
      <c r="A94" s="353"/>
      <c r="B94" s="206" t="s">
        <v>424</v>
      </c>
      <c r="C94" s="353"/>
      <c r="D94" s="353"/>
      <c r="E94" s="353"/>
      <c r="F94" s="353"/>
      <c r="G94" s="354"/>
    </row>
    <row r="95" spans="1:7" ht="54" customHeight="1">
      <c r="A95" s="200"/>
      <c r="B95" s="206" t="s">
        <v>317</v>
      </c>
      <c r="C95" s="200" t="s">
        <v>473</v>
      </c>
      <c r="D95" s="200"/>
      <c r="E95" s="200">
        <v>347.8</v>
      </c>
      <c r="F95" s="200">
        <v>347.8</v>
      </c>
      <c r="G95" s="205">
        <f>F95/E95*100</f>
        <v>100</v>
      </c>
    </row>
    <row r="96" spans="1:7" ht="31.5" customHeight="1">
      <c r="A96" s="353"/>
      <c r="B96" s="206" t="s">
        <v>422</v>
      </c>
      <c r="C96" s="353" t="s">
        <v>473</v>
      </c>
      <c r="D96" s="353">
        <v>200</v>
      </c>
      <c r="E96" s="353">
        <v>347.8</v>
      </c>
      <c r="F96" s="353">
        <v>347.8</v>
      </c>
      <c r="G96" s="354">
        <v>100</v>
      </c>
    </row>
    <row r="97" spans="1:7" ht="45" customHeight="1">
      <c r="A97" s="353"/>
      <c r="B97" s="206" t="s">
        <v>423</v>
      </c>
      <c r="C97" s="353"/>
      <c r="D97" s="353"/>
      <c r="E97" s="353"/>
      <c r="F97" s="353"/>
      <c r="G97" s="354"/>
    </row>
    <row r="98" spans="1:7" ht="25.5" customHeight="1">
      <c r="A98" s="353"/>
      <c r="B98" s="206" t="s">
        <v>424</v>
      </c>
      <c r="C98" s="353"/>
      <c r="D98" s="353"/>
      <c r="E98" s="353"/>
      <c r="F98" s="353"/>
      <c r="G98" s="354"/>
    </row>
    <row r="99" spans="1:7" ht="86.25" customHeight="1">
      <c r="A99" s="200"/>
      <c r="B99" s="206" t="s">
        <v>474</v>
      </c>
      <c r="C99" s="200" t="s">
        <v>475</v>
      </c>
      <c r="D99" s="200"/>
      <c r="E99" s="200">
        <v>130</v>
      </c>
      <c r="F99" s="200">
        <v>130</v>
      </c>
      <c r="G99" s="205">
        <f>F99/E99*100</f>
        <v>100</v>
      </c>
    </row>
    <row r="100" spans="1:7" ht="33" customHeight="1">
      <c r="A100" s="353"/>
      <c r="B100" s="206" t="s">
        <v>422</v>
      </c>
      <c r="C100" s="353" t="s">
        <v>475</v>
      </c>
      <c r="D100" s="353">
        <v>200</v>
      </c>
      <c r="E100" s="353">
        <v>130</v>
      </c>
      <c r="F100" s="353">
        <v>130</v>
      </c>
      <c r="G100" s="354">
        <v>100</v>
      </c>
    </row>
    <row r="101" spans="1:7" ht="33.75" customHeight="1">
      <c r="A101" s="353"/>
      <c r="B101" s="206" t="s">
        <v>423</v>
      </c>
      <c r="C101" s="353"/>
      <c r="D101" s="353"/>
      <c r="E101" s="353"/>
      <c r="F101" s="353"/>
      <c r="G101" s="354"/>
    </row>
    <row r="102" spans="1:7" ht="23.25" customHeight="1">
      <c r="A102" s="353"/>
      <c r="B102" s="206" t="s">
        <v>424</v>
      </c>
      <c r="C102" s="353"/>
      <c r="D102" s="353"/>
      <c r="E102" s="353"/>
      <c r="F102" s="353"/>
      <c r="G102" s="354"/>
    </row>
    <row r="103" spans="1:7" ht="54" customHeight="1">
      <c r="A103" s="200"/>
      <c r="B103" s="206" t="s">
        <v>476</v>
      </c>
      <c r="C103" s="200" t="s">
        <v>477</v>
      </c>
      <c r="D103" s="200"/>
      <c r="E103" s="200">
        <v>34.6</v>
      </c>
      <c r="F103" s="200">
        <v>34.6</v>
      </c>
      <c r="G103" s="205">
        <f>F103/E103*100</f>
        <v>100</v>
      </c>
    </row>
    <row r="104" spans="1:7" ht="25.5" customHeight="1">
      <c r="A104" s="353"/>
      <c r="B104" s="206" t="s">
        <v>422</v>
      </c>
      <c r="C104" s="353" t="s">
        <v>477</v>
      </c>
      <c r="D104" s="353">
        <v>200</v>
      </c>
      <c r="E104" s="353">
        <v>34.6</v>
      </c>
      <c r="F104" s="353">
        <v>34.6</v>
      </c>
      <c r="G104" s="354">
        <v>100</v>
      </c>
    </row>
    <row r="105" spans="1:7" ht="34.5" customHeight="1">
      <c r="A105" s="353"/>
      <c r="B105" s="206" t="s">
        <v>423</v>
      </c>
      <c r="C105" s="353"/>
      <c r="D105" s="353"/>
      <c r="E105" s="353"/>
      <c r="F105" s="353"/>
      <c r="G105" s="354"/>
    </row>
    <row r="106" spans="1:7" ht="20.25" customHeight="1">
      <c r="A106" s="353"/>
      <c r="B106" s="206" t="s">
        <v>424</v>
      </c>
      <c r="C106" s="353"/>
      <c r="D106" s="353"/>
      <c r="E106" s="353"/>
      <c r="F106" s="353"/>
      <c r="G106" s="354"/>
    </row>
    <row r="107" spans="1:7" ht="33" customHeight="1">
      <c r="A107" s="353">
        <v>11</v>
      </c>
      <c r="B107" s="206" t="s">
        <v>478</v>
      </c>
      <c r="C107" s="353" t="s">
        <v>479</v>
      </c>
      <c r="D107" s="353"/>
      <c r="E107" s="358">
        <v>34</v>
      </c>
      <c r="F107" s="358">
        <v>34</v>
      </c>
      <c r="G107" s="354">
        <v>100</v>
      </c>
    </row>
    <row r="108" spans="1:7" ht="90" customHeight="1">
      <c r="A108" s="353"/>
      <c r="B108" s="206" t="s">
        <v>480</v>
      </c>
      <c r="C108" s="353"/>
      <c r="D108" s="353"/>
      <c r="E108" s="358"/>
      <c r="F108" s="358"/>
      <c r="G108" s="354"/>
    </row>
    <row r="109" spans="1:7" ht="57" customHeight="1">
      <c r="A109" s="200"/>
      <c r="B109" s="206" t="s">
        <v>328</v>
      </c>
      <c r="C109" s="200" t="s">
        <v>481</v>
      </c>
      <c r="D109" s="200"/>
      <c r="E109" s="200">
        <v>24</v>
      </c>
      <c r="F109" s="200">
        <v>24</v>
      </c>
      <c r="G109" s="205">
        <f>F109/E109*100</f>
        <v>100</v>
      </c>
    </row>
    <row r="110" spans="1:7" ht="54.75" customHeight="1">
      <c r="A110" s="200"/>
      <c r="B110" s="206" t="s">
        <v>269</v>
      </c>
      <c r="C110" s="200" t="s">
        <v>481</v>
      </c>
      <c r="D110" s="200">
        <v>300</v>
      </c>
      <c r="E110" s="200">
        <v>24</v>
      </c>
      <c r="F110" s="200">
        <v>24</v>
      </c>
      <c r="G110" s="205">
        <f>F110/E110*100</f>
        <v>100</v>
      </c>
    </row>
    <row r="111" spans="1:7" ht="19.5" customHeight="1">
      <c r="A111" s="353"/>
      <c r="B111" s="206" t="s">
        <v>422</v>
      </c>
      <c r="C111" s="353" t="s">
        <v>481</v>
      </c>
      <c r="D111" s="353">
        <v>200</v>
      </c>
      <c r="E111" s="353">
        <v>10</v>
      </c>
      <c r="F111" s="353">
        <v>10</v>
      </c>
      <c r="G111" s="354">
        <v>100</v>
      </c>
    </row>
    <row r="112" spans="1:7" ht="30" customHeight="1">
      <c r="A112" s="353"/>
      <c r="B112" s="206" t="s">
        <v>423</v>
      </c>
      <c r="C112" s="353"/>
      <c r="D112" s="353"/>
      <c r="E112" s="353"/>
      <c r="F112" s="353"/>
      <c r="G112" s="354"/>
    </row>
    <row r="113" spans="1:7" ht="19.5" customHeight="1">
      <c r="A113" s="353"/>
      <c r="B113" s="206" t="s">
        <v>424</v>
      </c>
      <c r="C113" s="353"/>
      <c r="D113" s="353"/>
      <c r="E113" s="353"/>
      <c r="F113" s="353"/>
      <c r="G113" s="354"/>
    </row>
    <row r="114" spans="1:7" ht="39" customHeight="1">
      <c r="A114" s="353">
        <v>12</v>
      </c>
      <c r="B114" s="207" t="s">
        <v>482</v>
      </c>
      <c r="C114" s="353" t="s">
        <v>483</v>
      </c>
      <c r="D114" s="353"/>
      <c r="E114" s="358">
        <v>205</v>
      </c>
      <c r="F114" s="358">
        <v>205</v>
      </c>
      <c r="G114" s="354">
        <v>100</v>
      </c>
    </row>
    <row r="115" spans="1:7" ht="16.5" customHeight="1">
      <c r="A115" s="353"/>
      <c r="B115" s="207" t="s">
        <v>484</v>
      </c>
      <c r="C115" s="353"/>
      <c r="D115" s="353"/>
      <c r="E115" s="358"/>
      <c r="F115" s="358"/>
      <c r="G115" s="354"/>
    </row>
    <row r="116" spans="1:7" ht="66" customHeight="1">
      <c r="A116" s="200"/>
      <c r="B116" s="206" t="s">
        <v>328</v>
      </c>
      <c r="C116" s="200" t="s">
        <v>485</v>
      </c>
      <c r="D116" s="200"/>
      <c r="E116" s="200">
        <v>205</v>
      </c>
      <c r="F116" s="200">
        <v>205</v>
      </c>
      <c r="G116" s="205">
        <f>F116/E116*100</f>
        <v>100</v>
      </c>
    </row>
    <row r="117" spans="1:7" ht="33" customHeight="1">
      <c r="A117" s="353"/>
      <c r="B117" s="206" t="s">
        <v>422</v>
      </c>
      <c r="C117" s="353" t="s">
        <v>485</v>
      </c>
      <c r="D117" s="353">
        <v>200</v>
      </c>
      <c r="E117" s="353">
        <v>205</v>
      </c>
      <c r="F117" s="353">
        <v>205</v>
      </c>
      <c r="G117" s="354">
        <v>100</v>
      </c>
    </row>
    <row r="118" spans="1:7" ht="36" customHeight="1">
      <c r="A118" s="353"/>
      <c r="B118" s="206" t="s">
        <v>423</v>
      </c>
      <c r="C118" s="353"/>
      <c r="D118" s="353"/>
      <c r="E118" s="353"/>
      <c r="F118" s="353"/>
      <c r="G118" s="354"/>
    </row>
    <row r="119" spans="1:7" ht="33.75" customHeight="1">
      <c r="A119" s="353"/>
      <c r="B119" s="206" t="s">
        <v>424</v>
      </c>
      <c r="C119" s="353"/>
      <c r="D119" s="353"/>
      <c r="E119" s="353"/>
      <c r="F119" s="353"/>
      <c r="G119" s="354"/>
    </row>
    <row r="120" spans="1:7" ht="15">
      <c r="A120" s="200"/>
      <c r="B120" s="356" t="s">
        <v>486</v>
      </c>
      <c r="C120" s="353" t="s">
        <v>487</v>
      </c>
      <c r="D120" s="353"/>
      <c r="E120" s="358">
        <v>4688.3</v>
      </c>
      <c r="F120" s="358">
        <f>F122+F127</f>
        <v>4568.3</v>
      </c>
      <c r="G120" s="354">
        <v>100</v>
      </c>
    </row>
    <row r="121" spans="1:7" ht="41.25" customHeight="1">
      <c r="A121" s="200">
        <v>13</v>
      </c>
      <c r="B121" s="356"/>
      <c r="C121" s="353"/>
      <c r="D121" s="353"/>
      <c r="E121" s="358"/>
      <c r="F121" s="358"/>
      <c r="G121" s="354"/>
    </row>
    <row r="122" spans="1:7" ht="51" customHeight="1">
      <c r="A122" s="200"/>
      <c r="B122" s="206" t="s">
        <v>328</v>
      </c>
      <c r="C122" s="200" t="s">
        <v>488</v>
      </c>
      <c r="D122" s="200"/>
      <c r="E122" s="200">
        <v>3192.5</v>
      </c>
      <c r="F122" s="200">
        <v>3192.5</v>
      </c>
      <c r="G122" s="205">
        <f>F122/E122*100</f>
        <v>100</v>
      </c>
    </row>
    <row r="123" spans="1:7" ht="112.5" customHeight="1">
      <c r="A123" s="200"/>
      <c r="B123" s="207" t="s">
        <v>489</v>
      </c>
      <c r="C123" s="200" t="s">
        <v>490</v>
      </c>
      <c r="D123" s="200"/>
      <c r="E123" s="200">
        <v>3192.5</v>
      </c>
      <c r="F123" s="200">
        <v>3192.5</v>
      </c>
      <c r="G123" s="205">
        <f>F123/E123*100</f>
        <v>100</v>
      </c>
    </row>
    <row r="124" spans="1:7" ht="66" customHeight="1">
      <c r="A124" s="200"/>
      <c r="B124" s="207" t="s">
        <v>491</v>
      </c>
      <c r="C124" s="200" t="s">
        <v>492</v>
      </c>
      <c r="D124" s="200"/>
      <c r="E124" s="200">
        <v>3192.5</v>
      </c>
      <c r="F124" s="200">
        <v>3192.5</v>
      </c>
      <c r="G124" s="205">
        <f>F124/E124*100</f>
        <v>100</v>
      </c>
    </row>
    <row r="125" spans="1:7" ht="47.25" customHeight="1">
      <c r="A125" s="353"/>
      <c r="B125" s="207" t="s">
        <v>493</v>
      </c>
      <c r="C125" s="353" t="s">
        <v>492</v>
      </c>
      <c r="D125" s="353">
        <v>600</v>
      </c>
      <c r="E125" s="353">
        <v>3192.5</v>
      </c>
      <c r="F125" s="353">
        <v>3192.5</v>
      </c>
      <c r="G125" s="354">
        <v>100</v>
      </c>
    </row>
    <row r="126" spans="1:7" ht="41.25" customHeight="1">
      <c r="A126" s="353"/>
      <c r="B126" s="207" t="s">
        <v>494</v>
      </c>
      <c r="C126" s="353"/>
      <c r="D126" s="353"/>
      <c r="E126" s="353"/>
      <c r="F126" s="353"/>
      <c r="G126" s="354"/>
    </row>
    <row r="127" spans="1:7" ht="91.5" customHeight="1">
      <c r="A127" s="200"/>
      <c r="B127" s="206" t="s">
        <v>334</v>
      </c>
      <c r="C127" s="200" t="s">
        <v>495</v>
      </c>
      <c r="D127" s="200"/>
      <c r="E127" s="200">
        <v>1495.8</v>
      </c>
      <c r="F127" s="200">
        <f>F130+F132</f>
        <v>1375.8</v>
      </c>
      <c r="G127" s="205">
        <f>F127/E127*100</f>
        <v>91.9775371038909</v>
      </c>
    </row>
    <row r="128" spans="1:7" ht="84" customHeight="1">
      <c r="A128" s="353"/>
      <c r="B128" s="206" t="s">
        <v>334</v>
      </c>
      <c r="C128" s="353" t="s">
        <v>496</v>
      </c>
      <c r="D128" s="353"/>
      <c r="E128" s="353">
        <v>1086.8</v>
      </c>
      <c r="F128" s="353">
        <v>1086.8</v>
      </c>
      <c r="G128" s="354">
        <v>100</v>
      </c>
    </row>
    <row r="129" spans="1:7" ht="27" customHeight="1">
      <c r="A129" s="353"/>
      <c r="B129" s="206" t="s">
        <v>497</v>
      </c>
      <c r="C129" s="353"/>
      <c r="D129" s="353"/>
      <c r="E129" s="353"/>
      <c r="F129" s="353"/>
      <c r="G129" s="354"/>
    </row>
    <row r="130" spans="1:7" ht="55.5" customHeight="1">
      <c r="A130" s="353"/>
      <c r="B130" s="207" t="s">
        <v>493</v>
      </c>
      <c r="C130" s="353" t="s">
        <v>496</v>
      </c>
      <c r="D130" s="353">
        <v>600</v>
      </c>
      <c r="E130" s="353">
        <v>1086.8</v>
      </c>
      <c r="F130" s="353">
        <v>1086.8</v>
      </c>
      <c r="G130" s="354">
        <v>100</v>
      </c>
    </row>
    <row r="131" spans="1:7" ht="36" customHeight="1">
      <c r="A131" s="353"/>
      <c r="B131" s="206" t="s">
        <v>494</v>
      </c>
      <c r="C131" s="353"/>
      <c r="D131" s="353"/>
      <c r="E131" s="353"/>
      <c r="F131" s="353"/>
      <c r="G131" s="354"/>
    </row>
    <row r="132" spans="1:7" ht="87" customHeight="1">
      <c r="A132" s="353"/>
      <c r="B132" s="206" t="s">
        <v>334</v>
      </c>
      <c r="C132" s="353" t="s">
        <v>498</v>
      </c>
      <c r="D132" s="353"/>
      <c r="E132" s="353">
        <v>409</v>
      </c>
      <c r="F132" s="353">
        <v>289</v>
      </c>
      <c r="G132" s="354">
        <v>100</v>
      </c>
    </row>
    <row r="133" spans="1:7" ht="22.5" customHeight="1">
      <c r="A133" s="353"/>
      <c r="B133" s="206" t="s">
        <v>499</v>
      </c>
      <c r="C133" s="353"/>
      <c r="D133" s="353"/>
      <c r="E133" s="353"/>
      <c r="F133" s="353"/>
      <c r="G133" s="354"/>
    </row>
    <row r="134" spans="1:7" ht="49.5" customHeight="1">
      <c r="A134" s="353"/>
      <c r="B134" s="207" t="s">
        <v>493</v>
      </c>
      <c r="C134" s="353" t="s">
        <v>498</v>
      </c>
      <c r="D134" s="353">
        <v>600</v>
      </c>
      <c r="E134" s="353">
        <v>409</v>
      </c>
      <c r="F134" s="353">
        <v>289</v>
      </c>
      <c r="G134" s="354">
        <v>100</v>
      </c>
    </row>
    <row r="135" spans="1:7" ht="36.75" customHeight="1">
      <c r="A135" s="353"/>
      <c r="B135" s="206" t="s">
        <v>494</v>
      </c>
      <c r="C135" s="353"/>
      <c r="D135" s="353"/>
      <c r="E135" s="353"/>
      <c r="F135" s="353"/>
      <c r="G135" s="354"/>
    </row>
    <row r="136" spans="1:7" ht="80.25" customHeight="1">
      <c r="A136" s="353">
        <v>14</v>
      </c>
      <c r="B136" s="206" t="s">
        <v>500</v>
      </c>
      <c r="C136" s="353" t="s">
        <v>501</v>
      </c>
      <c r="D136" s="353"/>
      <c r="E136" s="358">
        <v>382.9</v>
      </c>
      <c r="F136" s="358">
        <v>382.9</v>
      </c>
      <c r="G136" s="354">
        <v>100</v>
      </c>
    </row>
    <row r="137" spans="1:7" ht="46.5" customHeight="1">
      <c r="A137" s="353"/>
      <c r="B137" s="206" t="s">
        <v>502</v>
      </c>
      <c r="C137" s="353"/>
      <c r="D137" s="353"/>
      <c r="E137" s="358"/>
      <c r="F137" s="358"/>
      <c r="G137" s="354"/>
    </row>
    <row r="138" spans="1:7" ht="55.5" customHeight="1">
      <c r="A138" s="200"/>
      <c r="B138" s="206" t="s">
        <v>328</v>
      </c>
      <c r="C138" s="200" t="s">
        <v>503</v>
      </c>
      <c r="D138" s="200"/>
      <c r="E138" s="200">
        <v>382.9</v>
      </c>
      <c r="F138" s="200">
        <v>382.9</v>
      </c>
      <c r="G138" s="205">
        <f>F138/E138*100</f>
        <v>100</v>
      </c>
    </row>
    <row r="139" spans="1:7" ht="30" customHeight="1">
      <c r="A139" s="353"/>
      <c r="B139" s="206" t="s">
        <v>422</v>
      </c>
      <c r="C139" s="353" t="s">
        <v>503</v>
      </c>
      <c r="D139" s="353">
        <v>200</v>
      </c>
      <c r="E139" s="353">
        <v>382.9</v>
      </c>
      <c r="F139" s="353">
        <v>382.9</v>
      </c>
      <c r="G139" s="354">
        <v>100</v>
      </c>
    </row>
    <row r="140" spans="1:7" ht="34.5" customHeight="1">
      <c r="A140" s="353"/>
      <c r="B140" s="206" t="s">
        <v>423</v>
      </c>
      <c r="C140" s="353"/>
      <c r="D140" s="353"/>
      <c r="E140" s="353"/>
      <c r="F140" s="353"/>
      <c r="G140" s="354"/>
    </row>
    <row r="141" spans="1:7" ht="31.5" customHeight="1">
      <c r="A141" s="353"/>
      <c r="B141" s="206" t="s">
        <v>424</v>
      </c>
      <c r="C141" s="353"/>
      <c r="D141" s="353"/>
      <c r="E141" s="353"/>
      <c r="F141" s="353"/>
      <c r="G141" s="354"/>
    </row>
    <row r="142" spans="1:7" ht="70.5" customHeight="1">
      <c r="A142" s="353">
        <v>15</v>
      </c>
      <c r="B142" s="206" t="s">
        <v>504</v>
      </c>
      <c r="C142" s="353" t="s">
        <v>505</v>
      </c>
      <c r="D142" s="353"/>
      <c r="E142" s="358">
        <v>165.8</v>
      </c>
      <c r="F142" s="358">
        <v>164.9</v>
      </c>
      <c r="G142" s="354">
        <v>100</v>
      </c>
    </row>
    <row r="143" spans="1:7" ht="15">
      <c r="A143" s="353"/>
      <c r="B143" s="206" t="s">
        <v>506</v>
      </c>
      <c r="C143" s="353"/>
      <c r="D143" s="353"/>
      <c r="E143" s="358"/>
      <c r="F143" s="358"/>
      <c r="G143" s="354"/>
    </row>
    <row r="144" spans="1:7" ht="15">
      <c r="A144" s="353"/>
      <c r="B144" s="356" t="s">
        <v>328</v>
      </c>
      <c r="C144" s="200"/>
      <c r="D144" s="353"/>
      <c r="E144" s="200"/>
      <c r="F144" s="357">
        <v>164.9</v>
      </c>
      <c r="G144" s="354">
        <v>100</v>
      </c>
    </row>
    <row r="145" spans="1:7" ht="15">
      <c r="A145" s="353"/>
      <c r="B145" s="356"/>
      <c r="C145" s="200" t="s">
        <v>507</v>
      </c>
      <c r="D145" s="353"/>
      <c r="E145" s="200">
        <v>165.8</v>
      </c>
      <c r="F145" s="357"/>
      <c r="G145" s="354"/>
    </row>
    <row r="146" spans="1:7" ht="24.75" customHeight="1">
      <c r="A146" s="353"/>
      <c r="B146" s="206" t="s">
        <v>422</v>
      </c>
      <c r="C146" s="353" t="s">
        <v>507</v>
      </c>
      <c r="D146" s="353">
        <v>200</v>
      </c>
      <c r="E146" s="353">
        <v>165.8</v>
      </c>
      <c r="F146" s="353">
        <v>164.9</v>
      </c>
      <c r="G146" s="354">
        <v>100</v>
      </c>
    </row>
    <row r="147" spans="1:7" ht="36.75" customHeight="1">
      <c r="A147" s="353"/>
      <c r="B147" s="206" t="s">
        <v>423</v>
      </c>
      <c r="C147" s="353"/>
      <c r="D147" s="353"/>
      <c r="E147" s="353"/>
      <c r="F147" s="353"/>
      <c r="G147" s="354"/>
    </row>
    <row r="148" spans="1:7" ht="25.5" customHeight="1">
      <c r="A148" s="353"/>
      <c r="B148" s="206" t="s">
        <v>424</v>
      </c>
      <c r="C148" s="353"/>
      <c r="D148" s="353"/>
      <c r="E148" s="353"/>
      <c r="F148" s="353"/>
      <c r="G148" s="354"/>
    </row>
    <row r="149" spans="1:7" ht="141" customHeight="1">
      <c r="A149" s="200">
        <v>16</v>
      </c>
      <c r="B149" s="207" t="s">
        <v>508</v>
      </c>
      <c r="C149" s="200" t="s">
        <v>509</v>
      </c>
      <c r="D149" s="200"/>
      <c r="E149" s="203">
        <v>285</v>
      </c>
      <c r="F149" s="203">
        <v>285</v>
      </c>
      <c r="G149" s="205">
        <f>F149/E149*100</f>
        <v>100</v>
      </c>
    </row>
    <row r="150" spans="1:7" ht="55.5" customHeight="1">
      <c r="A150" s="200"/>
      <c r="B150" s="206" t="s">
        <v>328</v>
      </c>
      <c r="C150" s="200" t="s">
        <v>510</v>
      </c>
      <c r="D150" s="200"/>
      <c r="E150" s="200">
        <v>285</v>
      </c>
      <c r="F150" s="200">
        <v>285</v>
      </c>
      <c r="G150" s="205">
        <f>F150/E150*100</f>
        <v>100</v>
      </c>
    </row>
    <row r="151" spans="1:7" ht="30" customHeight="1">
      <c r="A151" s="353"/>
      <c r="B151" s="206" t="s">
        <v>422</v>
      </c>
      <c r="C151" s="353" t="s">
        <v>510</v>
      </c>
      <c r="D151" s="353">
        <v>200</v>
      </c>
      <c r="E151" s="353">
        <v>285</v>
      </c>
      <c r="F151" s="353">
        <v>285</v>
      </c>
      <c r="G151" s="354">
        <v>100</v>
      </c>
    </row>
    <row r="152" spans="1:7" ht="45" customHeight="1">
      <c r="A152" s="353"/>
      <c r="B152" s="206" t="s">
        <v>423</v>
      </c>
      <c r="C152" s="353"/>
      <c r="D152" s="353"/>
      <c r="E152" s="353"/>
      <c r="F152" s="353"/>
      <c r="G152" s="354"/>
    </row>
    <row r="153" spans="1:7" ht="24.75" customHeight="1">
      <c r="A153" s="353"/>
      <c r="B153" s="206" t="s">
        <v>424</v>
      </c>
      <c r="C153" s="353"/>
      <c r="D153" s="353"/>
      <c r="E153" s="353"/>
      <c r="F153" s="353"/>
      <c r="G153" s="354"/>
    </row>
    <row r="154" spans="1:7" ht="185.25" customHeight="1">
      <c r="A154" s="200">
        <v>17</v>
      </c>
      <c r="B154" s="206" t="s">
        <v>511</v>
      </c>
      <c r="C154" s="200" t="s">
        <v>512</v>
      </c>
      <c r="D154" s="200"/>
      <c r="E154" s="203">
        <v>38</v>
      </c>
      <c r="F154" s="203">
        <v>38</v>
      </c>
      <c r="G154" s="205">
        <f>F154/E154*100</f>
        <v>100</v>
      </c>
    </row>
    <row r="155" spans="1:7" ht="51" customHeight="1">
      <c r="A155" s="200"/>
      <c r="B155" s="206" t="s">
        <v>328</v>
      </c>
      <c r="C155" s="200" t="s">
        <v>513</v>
      </c>
      <c r="D155" s="200"/>
      <c r="E155" s="200">
        <v>38</v>
      </c>
      <c r="F155" s="200">
        <v>38</v>
      </c>
      <c r="G155" s="205">
        <f>F155/E155*100</f>
        <v>100</v>
      </c>
    </row>
    <row r="156" spans="1:7" ht="24" customHeight="1">
      <c r="A156" s="353"/>
      <c r="B156" s="206" t="s">
        <v>422</v>
      </c>
      <c r="C156" s="353" t="s">
        <v>513</v>
      </c>
      <c r="D156" s="353">
        <v>200</v>
      </c>
      <c r="E156" s="353">
        <v>38</v>
      </c>
      <c r="F156" s="353">
        <v>38</v>
      </c>
      <c r="G156" s="354">
        <v>100</v>
      </c>
    </row>
    <row r="157" spans="1:7" ht="37.5" customHeight="1">
      <c r="A157" s="353"/>
      <c r="B157" s="206" t="s">
        <v>423</v>
      </c>
      <c r="C157" s="353"/>
      <c r="D157" s="353"/>
      <c r="E157" s="353"/>
      <c r="F157" s="353"/>
      <c r="G157" s="354"/>
    </row>
    <row r="158" spans="1:7" ht="28.5" customHeight="1">
      <c r="A158" s="353"/>
      <c r="B158" s="206" t="s">
        <v>424</v>
      </c>
      <c r="C158" s="353"/>
      <c r="D158" s="353"/>
      <c r="E158" s="353"/>
      <c r="F158" s="353"/>
      <c r="G158" s="354"/>
    </row>
    <row r="159" spans="1:7" ht="85.5" customHeight="1">
      <c r="A159" s="200">
        <v>18</v>
      </c>
      <c r="B159" s="206" t="s">
        <v>514</v>
      </c>
      <c r="C159" s="200" t="s">
        <v>515</v>
      </c>
      <c r="D159" s="200"/>
      <c r="E159" s="203">
        <v>13403.2</v>
      </c>
      <c r="F159" s="203">
        <v>13403.2</v>
      </c>
      <c r="G159" s="205">
        <f aca="true" t="shared" si="0" ref="G159:G166">F159/E159*100</f>
        <v>100</v>
      </c>
    </row>
    <row r="160" spans="1:7" ht="57" customHeight="1">
      <c r="A160" s="200"/>
      <c r="B160" s="206" t="s">
        <v>516</v>
      </c>
      <c r="C160" s="200" t="s">
        <v>517</v>
      </c>
      <c r="D160" s="200"/>
      <c r="E160" s="200">
        <v>1037.8</v>
      </c>
      <c r="F160" s="200">
        <v>1037.8</v>
      </c>
      <c r="G160" s="205">
        <f t="shared" si="0"/>
        <v>100</v>
      </c>
    </row>
    <row r="161" spans="1:7" ht="59.25" customHeight="1">
      <c r="A161" s="200"/>
      <c r="B161" s="208" t="s">
        <v>518</v>
      </c>
      <c r="C161" s="200" t="s">
        <v>519</v>
      </c>
      <c r="D161" s="200"/>
      <c r="E161" s="200">
        <v>1037.8</v>
      </c>
      <c r="F161" s="200">
        <v>1037.8</v>
      </c>
      <c r="G161" s="205">
        <f t="shared" si="0"/>
        <v>100</v>
      </c>
    </row>
    <row r="162" spans="1:7" ht="177" customHeight="1">
      <c r="A162" s="200"/>
      <c r="B162" s="206" t="s">
        <v>273</v>
      </c>
      <c r="C162" s="200" t="s">
        <v>519</v>
      </c>
      <c r="D162" s="200">
        <v>100</v>
      </c>
      <c r="E162" s="200">
        <v>1037.8</v>
      </c>
      <c r="F162" s="200">
        <v>1037.8</v>
      </c>
      <c r="G162" s="205">
        <f t="shared" si="0"/>
        <v>100</v>
      </c>
    </row>
    <row r="163" spans="1:7" ht="79.5" customHeight="1">
      <c r="A163" s="200"/>
      <c r="B163" s="206" t="s">
        <v>520</v>
      </c>
      <c r="C163" s="200" t="s">
        <v>521</v>
      </c>
      <c r="D163" s="200"/>
      <c r="E163" s="200">
        <v>12175</v>
      </c>
      <c r="F163" s="200">
        <f>F164+F172+F177+F184</f>
        <v>12175</v>
      </c>
      <c r="G163" s="205">
        <f t="shared" si="0"/>
        <v>100</v>
      </c>
    </row>
    <row r="164" spans="1:7" ht="78" customHeight="1">
      <c r="A164" s="200"/>
      <c r="B164" s="206" t="s">
        <v>520</v>
      </c>
      <c r="C164" s="200" t="s">
        <v>522</v>
      </c>
      <c r="D164" s="200"/>
      <c r="E164" s="200">
        <v>4152.6</v>
      </c>
      <c r="F164" s="200">
        <v>4152.6</v>
      </c>
      <c r="G164" s="205">
        <f t="shared" si="0"/>
        <v>100</v>
      </c>
    </row>
    <row r="165" spans="1:7" ht="54" customHeight="1">
      <c r="A165" s="200"/>
      <c r="B165" s="208" t="s">
        <v>518</v>
      </c>
      <c r="C165" s="200" t="s">
        <v>523</v>
      </c>
      <c r="D165" s="200"/>
      <c r="E165" s="200">
        <v>4152.6</v>
      </c>
      <c r="F165" s="200">
        <v>4152.6</v>
      </c>
      <c r="G165" s="205">
        <f t="shared" si="0"/>
        <v>100</v>
      </c>
    </row>
    <row r="166" spans="1:7" ht="64.5" customHeight="1">
      <c r="A166" s="353"/>
      <c r="B166" s="206" t="s">
        <v>524</v>
      </c>
      <c r="C166" s="353" t="s">
        <v>523</v>
      </c>
      <c r="D166" s="353">
        <v>100</v>
      </c>
      <c r="E166" s="353">
        <v>4020.7</v>
      </c>
      <c r="F166" s="353">
        <v>4020.7</v>
      </c>
      <c r="G166" s="354">
        <f t="shared" si="0"/>
        <v>100</v>
      </c>
    </row>
    <row r="167" spans="1:7" ht="115.5" customHeight="1">
      <c r="A167" s="353"/>
      <c r="B167" s="206" t="s">
        <v>525</v>
      </c>
      <c r="C167" s="353"/>
      <c r="D167" s="353"/>
      <c r="E167" s="353"/>
      <c r="F167" s="353"/>
      <c r="G167" s="354"/>
    </row>
    <row r="168" spans="1:7" ht="15">
      <c r="A168" s="353"/>
      <c r="B168" s="206" t="s">
        <v>422</v>
      </c>
      <c r="C168" s="353" t="s">
        <v>523</v>
      </c>
      <c r="D168" s="353">
        <v>200</v>
      </c>
      <c r="E168" s="353">
        <v>109.5</v>
      </c>
      <c r="F168" s="353">
        <v>109.5</v>
      </c>
      <c r="G168" s="354">
        <v>100</v>
      </c>
    </row>
    <row r="169" spans="1:7" ht="30.75">
      <c r="A169" s="353"/>
      <c r="B169" s="206" t="s">
        <v>423</v>
      </c>
      <c r="C169" s="353"/>
      <c r="D169" s="353"/>
      <c r="E169" s="353"/>
      <c r="F169" s="353"/>
      <c r="G169" s="354"/>
    </row>
    <row r="170" spans="1:7" ht="15">
      <c r="A170" s="353"/>
      <c r="B170" s="206" t="s">
        <v>424</v>
      </c>
      <c r="C170" s="353"/>
      <c r="D170" s="353"/>
      <c r="E170" s="353"/>
      <c r="F170" s="353"/>
      <c r="G170" s="354"/>
    </row>
    <row r="171" spans="1:7" ht="30.75">
      <c r="A171" s="200"/>
      <c r="B171" s="208" t="s">
        <v>215</v>
      </c>
      <c r="C171" s="200" t="s">
        <v>523</v>
      </c>
      <c r="D171" s="200">
        <v>800</v>
      </c>
      <c r="E171" s="200">
        <v>22.4</v>
      </c>
      <c r="F171" s="200">
        <v>22.4</v>
      </c>
      <c r="G171" s="205">
        <f>F171/E171*100</f>
        <v>100</v>
      </c>
    </row>
    <row r="172" spans="1:7" ht="46.5">
      <c r="A172" s="200"/>
      <c r="B172" s="206" t="s">
        <v>526</v>
      </c>
      <c r="C172" s="200" t="s">
        <v>527</v>
      </c>
      <c r="D172" s="200"/>
      <c r="E172" s="200">
        <v>3.8</v>
      </c>
      <c r="F172" s="200">
        <v>3.8</v>
      </c>
      <c r="G172" s="205">
        <f>F172/E172*100</f>
        <v>100</v>
      </c>
    </row>
    <row r="173" spans="1:7" ht="139.5">
      <c r="A173" s="200"/>
      <c r="B173" s="206" t="s">
        <v>528</v>
      </c>
      <c r="C173" s="212" t="s">
        <v>529</v>
      </c>
      <c r="D173" s="200"/>
      <c r="E173" s="200">
        <v>3.8</v>
      </c>
      <c r="F173" s="200">
        <v>3.8</v>
      </c>
      <c r="G173" s="205">
        <f>F173/E173*100</f>
        <v>100</v>
      </c>
    </row>
    <row r="174" spans="1:7" ht="15">
      <c r="A174" s="353"/>
      <c r="B174" s="206" t="s">
        <v>422</v>
      </c>
      <c r="C174" s="355" t="s">
        <v>529</v>
      </c>
      <c r="D174" s="353">
        <v>200</v>
      </c>
      <c r="E174" s="353">
        <v>3.8</v>
      </c>
      <c r="F174" s="353">
        <v>3.8</v>
      </c>
      <c r="G174" s="354">
        <v>100</v>
      </c>
    </row>
    <row r="175" spans="1:7" ht="30.75">
      <c r="A175" s="353"/>
      <c r="B175" s="206" t="s">
        <v>423</v>
      </c>
      <c r="C175" s="355"/>
      <c r="D175" s="353"/>
      <c r="E175" s="353"/>
      <c r="F175" s="353"/>
      <c r="G175" s="354"/>
    </row>
    <row r="176" spans="1:7" ht="15">
      <c r="A176" s="353"/>
      <c r="B176" s="206" t="s">
        <v>424</v>
      </c>
      <c r="C176" s="355"/>
      <c r="D176" s="353"/>
      <c r="E176" s="353"/>
      <c r="F176" s="353"/>
      <c r="G176" s="354"/>
    </row>
    <row r="177" spans="1:7" ht="61.5">
      <c r="A177" s="200"/>
      <c r="B177" s="208" t="s">
        <v>530</v>
      </c>
      <c r="C177" s="212" t="s">
        <v>531</v>
      </c>
      <c r="D177" s="200"/>
      <c r="E177" s="200">
        <v>1568.5</v>
      </c>
      <c r="F177" s="200">
        <v>1568.5</v>
      </c>
      <c r="G177" s="205">
        <f>F177/E177*100</f>
        <v>100</v>
      </c>
    </row>
    <row r="178" spans="1:7" ht="93">
      <c r="A178" s="200"/>
      <c r="B178" s="208" t="s">
        <v>532</v>
      </c>
      <c r="C178" s="200" t="s">
        <v>533</v>
      </c>
      <c r="D178" s="200"/>
      <c r="E178" s="200">
        <v>1568.5</v>
      </c>
      <c r="F178" s="200">
        <v>1568.5</v>
      </c>
      <c r="G178" s="205">
        <f>F178/E178*100</f>
        <v>100</v>
      </c>
    </row>
    <row r="179" spans="1:7" ht="186">
      <c r="A179" s="200"/>
      <c r="B179" s="206" t="s">
        <v>273</v>
      </c>
      <c r="C179" s="200" t="s">
        <v>533</v>
      </c>
      <c r="D179" s="200">
        <v>100</v>
      </c>
      <c r="E179" s="200">
        <v>1406.3</v>
      </c>
      <c r="F179" s="200">
        <v>1406.3</v>
      </c>
      <c r="G179" s="205">
        <f>F179/E179*100</f>
        <v>100</v>
      </c>
    </row>
    <row r="180" spans="1:7" ht="15">
      <c r="A180" s="353"/>
      <c r="B180" s="206" t="s">
        <v>422</v>
      </c>
      <c r="C180" s="353" t="s">
        <v>533</v>
      </c>
      <c r="D180" s="353">
        <v>200</v>
      </c>
      <c r="E180" s="353">
        <v>156.2</v>
      </c>
      <c r="F180" s="353">
        <v>156.2</v>
      </c>
      <c r="G180" s="354">
        <v>100</v>
      </c>
    </row>
    <row r="181" spans="1:7" ht="30.75">
      <c r="A181" s="353"/>
      <c r="B181" s="206" t="s">
        <v>423</v>
      </c>
      <c r="C181" s="353"/>
      <c r="D181" s="353"/>
      <c r="E181" s="353"/>
      <c r="F181" s="353"/>
      <c r="G181" s="354"/>
    </row>
    <row r="182" spans="1:7" ht="15">
      <c r="A182" s="353"/>
      <c r="B182" s="206" t="s">
        <v>424</v>
      </c>
      <c r="C182" s="353"/>
      <c r="D182" s="353"/>
      <c r="E182" s="353"/>
      <c r="F182" s="353"/>
      <c r="G182" s="354"/>
    </row>
    <row r="183" spans="1:7" ht="30.75">
      <c r="A183" s="200"/>
      <c r="B183" s="208" t="s">
        <v>215</v>
      </c>
      <c r="C183" s="200" t="s">
        <v>533</v>
      </c>
      <c r="D183" s="200">
        <v>800</v>
      </c>
      <c r="E183" s="200">
        <v>6</v>
      </c>
      <c r="F183" s="200">
        <v>6</v>
      </c>
      <c r="G183" s="205">
        <f>F183/E183*100</f>
        <v>100</v>
      </c>
    </row>
    <row r="184" spans="1:7" ht="61.5">
      <c r="A184" s="200"/>
      <c r="B184" s="206" t="s">
        <v>534</v>
      </c>
      <c r="C184" s="200" t="s">
        <v>535</v>
      </c>
      <c r="D184" s="200"/>
      <c r="E184" s="200">
        <v>6450.1</v>
      </c>
      <c r="F184" s="200">
        <v>6450.1</v>
      </c>
      <c r="G184" s="205">
        <f>F184/E184*100</f>
        <v>100</v>
      </c>
    </row>
    <row r="185" spans="1:7" ht="77.25">
      <c r="A185" s="353"/>
      <c r="B185" s="208" t="s">
        <v>536</v>
      </c>
      <c r="C185" s="353" t="s">
        <v>537</v>
      </c>
      <c r="D185" s="353"/>
      <c r="E185" s="353">
        <v>6450.1</v>
      </c>
      <c r="F185" s="353">
        <f>F187+F188+F191</f>
        <v>6450.1</v>
      </c>
      <c r="G185" s="354">
        <v>100</v>
      </c>
    </row>
    <row r="186" spans="1:7" ht="15">
      <c r="A186" s="353"/>
      <c r="B186" s="208" t="s">
        <v>538</v>
      </c>
      <c r="C186" s="353"/>
      <c r="D186" s="353"/>
      <c r="E186" s="353"/>
      <c r="F186" s="353"/>
      <c r="G186" s="354"/>
    </row>
    <row r="187" spans="1:7" ht="186">
      <c r="A187" s="200"/>
      <c r="B187" s="206" t="s">
        <v>273</v>
      </c>
      <c r="C187" s="200" t="s">
        <v>537</v>
      </c>
      <c r="D187" s="200">
        <v>100</v>
      </c>
      <c r="E187" s="200">
        <v>3462.4</v>
      </c>
      <c r="F187" s="200">
        <v>3462.4</v>
      </c>
      <c r="G187" s="205">
        <f>F187/E187*100</f>
        <v>100</v>
      </c>
    </row>
    <row r="188" spans="1:7" ht="15">
      <c r="A188" s="353"/>
      <c r="B188" s="206" t="s">
        <v>422</v>
      </c>
      <c r="C188" s="353" t="s">
        <v>537</v>
      </c>
      <c r="D188" s="353">
        <v>200</v>
      </c>
      <c r="E188" s="353">
        <v>2807.7</v>
      </c>
      <c r="F188" s="353">
        <v>2807.7</v>
      </c>
      <c r="G188" s="354">
        <v>100</v>
      </c>
    </row>
    <row r="189" spans="1:7" ht="30.75">
      <c r="A189" s="353"/>
      <c r="B189" s="206" t="s">
        <v>423</v>
      </c>
      <c r="C189" s="353"/>
      <c r="D189" s="353"/>
      <c r="E189" s="353"/>
      <c r="F189" s="353"/>
      <c r="G189" s="354"/>
    </row>
    <row r="190" spans="1:7" ht="15">
      <c r="A190" s="353"/>
      <c r="B190" s="206" t="s">
        <v>424</v>
      </c>
      <c r="C190" s="353"/>
      <c r="D190" s="353"/>
      <c r="E190" s="353"/>
      <c r="F190" s="353"/>
      <c r="G190" s="354"/>
    </row>
    <row r="191" spans="1:7" ht="30.75">
      <c r="A191" s="200"/>
      <c r="B191" s="208" t="s">
        <v>215</v>
      </c>
      <c r="C191" s="200" t="s">
        <v>537</v>
      </c>
      <c r="D191" s="200">
        <v>800</v>
      </c>
      <c r="E191" s="200">
        <v>180</v>
      </c>
      <c r="F191" s="200">
        <v>180</v>
      </c>
      <c r="G191" s="205">
        <f aca="true" t="shared" si="1" ref="G191:G203">F191/E191*100</f>
        <v>100</v>
      </c>
    </row>
    <row r="192" spans="1:7" ht="46.5">
      <c r="A192" s="200"/>
      <c r="B192" s="206" t="s">
        <v>539</v>
      </c>
      <c r="C192" s="212" t="s">
        <v>540</v>
      </c>
      <c r="D192" s="200"/>
      <c r="E192" s="200">
        <v>190.4</v>
      </c>
      <c r="F192" s="200">
        <v>190.4</v>
      </c>
      <c r="G192" s="205">
        <f t="shared" si="1"/>
        <v>100</v>
      </c>
    </row>
    <row r="193" spans="1:7" ht="77.25">
      <c r="A193" s="200"/>
      <c r="B193" s="206" t="s">
        <v>117</v>
      </c>
      <c r="C193" s="212" t="s">
        <v>541</v>
      </c>
      <c r="D193" s="200"/>
      <c r="E193" s="200">
        <v>190.4</v>
      </c>
      <c r="F193" s="200">
        <v>190.4</v>
      </c>
      <c r="G193" s="205">
        <f t="shared" si="1"/>
        <v>100</v>
      </c>
    </row>
    <row r="194" spans="1:7" ht="173.25" customHeight="1">
      <c r="A194" s="200"/>
      <c r="B194" s="206" t="s">
        <v>273</v>
      </c>
      <c r="C194" s="212" t="s">
        <v>541</v>
      </c>
      <c r="D194" s="200">
        <v>100</v>
      </c>
      <c r="E194" s="200">
        <v>190.4</v>
      </c>
      <c r="F194" s="200">
        <v>190.4</v>
      </c>
      <c r="G194" s="205">
        <f t="shared" si="1"/>
        <v>100</v>
      </c>
    </row>
    <row r="195" spans="1:7" ht="111.75" customHeight="1">
      <c r="A195" s="200">
        <v>19</v>
      </c>
      <c r="B195" s="206" t="s">
        <v>542</v>
      </c>
      <c r="C195" s="200" t="s">
        <v>543</v>
      </c>
      <c r="D195" s="200"/>
      <c r="E195" s="203">
        <v>145.4</v>
      </c>
      <c r="F195" s="203">
        <v>145.4</v>
      </c>
      <c r="G195" s="205">
        <f t="shared" si="1"/>
        <v>100</v>
      </c>
    </row>
    <row r="196" spans="1:7" ht="48" customHeight="1">
      <c r="A196" s="200"/>
      <c r="B196" s="206" t="s">
        <v>518</v>
      </c>
      <c r="C196" s="200" t="s">
        <v>544</v>
      </c>
      <c r="D196" s="200"/>
      <c r="E196" s="200">
        <v>145.4</v>
      </c>
      <c r="F196" s="200">
        <v>145.4</v>
      </c>
      <c r="G196" s="205">
        <f t="shared" si="1"/>
        <v>100</v>
      </c>
    </row>
    <row r="197" spans="1:7" ht="30.75">
      <c r="A197" s="200"/>
      <c r="B197" s="206" t="s">
        <v>24</v>
      </c>
      <c r="C197" s="200" t="s">
        <v>544</v>
      </c>
      <c r="D197" s="200">
        <v>500</v>
      </c>
      <c r="E197" s="200">
        <v>145.4</v>
      </c>
      <c r="F197" s="200">
        <v>145.4</v>
      </c>
      <c r="G197" s="205">
        <f t="shared" si="1"/>
        <v>100</v>
      </c>
    </row>
    <row r="198" spans="1:7" ht="93">
      <c r="A198" s="200">
        <v>20</v>
      </c>
      <c r="B198" s="206" t="s">
        <v>210</v>
      </c>
      <c r="C198" s="200" t="s">
        <v>545</v>
      </c>
      <c r="D198" s="200"/>
      <c r="E198" s="203">
        <v>67.8</v>
      </c>
      <c r="F198" s="203">
        <v>67.8</v>
      </c>
      <c r="G198" s="205">
        <f t="shared" si="1"/>
        <v>100</v>
      </c>
    </row>
    <row r="199" spans="1:7" ht="61.5">
      <c r="A199" s="200"/>
      <c r="B199" s="206" t="s">
        <v>546</v>
      </c>
      <c r="C199" s="200" t="s">
        <v>545</v>
      </c>
      <c r="D199" s="200"/>
      <c r="E199" s="200">
        <v>67.8</v>
      </c>
      <c r="F199" s="200">
        <v>67.8</v>
      </c>
      <c r="G199" s="205">
        <f t="shared" si="1"/>
        <v>100</v>
      </c>
    </row>
    <row r="200" spans="1:7" ht="46.5">
      <c r="A200" s="200"/>
      <c r="B200" s="206" t="s">
        <v>269</v>
      </c>
      <c r="C200" s="200" t="s">
        <v>545</v>
      </c>
      <c r="D200" s="200">
        <v>300</v>
      </c>
      <c r="E200" s="200">
        <v>67.8</v>
      </c>
      <c r="F200" s="200">
        <v>67.8</v>
      </c>
      <c r="G200" s="205">
        <f t="shared" si="1"/>
        <v>100</v>
      </c>
    </row>
    <row r="201" spans="1:7" ht="30.75">
      <c r="A201" s="200">
        <v>21</v>
      </c>
      <c r="B201" s="206" t="s">
        <v>364</v>
      </c>
      <c r="C201" s="200" t="s">
        <v>547</v>
      </c>
      <c r="D201" s="200"/>
      <c r="E201" s="203">
        <v>393.8</v>
      </c>
      <c r="F201" s="203">
        <v>393.7</v>
      </c>
      <c r="G201" s="205">
        <f t="shared" si="1"/>
        <v>99.97460639918741</v>
      </c>
    </row>
    <row r="202" spans="1:7" ht="30.75">
      <c r="A202" s="200"/>
      <c r="B202" s="206" t="s">
        <v>365</v>
      </c>
      <c r="C202" s="200" t="s">
        <v>548</v>
      </c>
      <c r="D202" s="200"/>
      <c r="E202" s="200">
        <v>393.8</v>
      </c>
      <c r="F202" s="200">
        <v>393.7</v>
      </c>
      <c r="G202" s="205">
        <f t="shared" si="1"/>
        <v>99.97460639918741</v>
      </c>
    </row>
    <row r="203" spans="1:7" ht="46.5">
      <c r="A203" s="200"/>
      <c r="B203" s="206" t="s">
        <v>549</v>
      </c>
      <c r="C203" s="200" t="s">
        <v>548</v>
      </c>
      <c r="D203" s="200">
        <v>700</v>
      </c>
      <c r="E203" s="200">
        <v>393.8</v>
      </c>
      <c r="F203" s="200">
        <v>393.7</v>
      </c>
      <c r="G203" s="205">
        <f t="shared" si="1"/>
        <v>99.97460639918741</v>
      </c>
    </row>
  </sheetData>
  <sheetProtection/>
  <mergeCells count="283">
    <mergeCell ref="G10:G12"/>
    <mergeCell ref="D1:J1"/>
    <mergeCell ref="B4:E4"/>
    <mergeCell ref="A10:A12"/>
    <mergeCell ref="C10:C12"/>
    <mergeCell ref="D10:D12"/>
    <mergeCell ref="E10:E12"/>
    <mergeCell ref="F10:F12"/>
    <mergeCell ref="A16:A18"/>
    <mergeCell ref="C16:C18"/>
    <mergeCell ref="D16:D18"/>
    <mergeCell ref="E16:E18"/>
    <mergeCell ref="F16:F18"/>
    <mergeCell ref="G16:G18"/>
    <mergeCell ref="A19:A21"/>
    <mergeCell ref="C19:C21"/>
    <mergeCell ref="D19:D21"/>
    <mergeCell ref="E19:E21"/>
    <mergeCell ref="F19:F21"/>
    <mergeCell ref="G19:G21"/>
    <mergeCell ref="A24:A26"/>
    <mergeCell ref="C24:C26"/>
    <mergeCell ref="D24:D26"/>
    <mergeCell ref="E24:E26"/>
    <mergeCell ref="F24:F26"/>
    <mergeCell ref="G24:G26"/>
    <mergeCell ref="A27:A29"/>
    <mergeCell ref="C27:C29"/>
    <mergeCell ref="D27:D29"/>
    <mergeCell ref="E27:E29"/>
    <mergeCell ref="F27:F29"/>
    <mergeCell ref="G27:G29"/>
    <mergeCell ref="A31:A33"/>
    <mergeCell ref="C31:C33"/>
    <mergeCell ref="D31:D33"/>
    <mergeCell ref="E31:E33"/>
    <mergeCell ref="F31:F33"/>
    <mergeCell ref="G31:G33"/>
    <mergeCell ref="A34:A36"/>
    <mergeCell ref="C34:C36"/>
    <mergeCell ref="D34:D36"/>
    <mergeCell ref="E34:E36"/>
    <mergeCell ref="F34:F36"/>
    <mergeCell ref="G34:G36"/>
    <mergeCell ref="A38:A40"/>
    <mergeCell ref="C38:C40"/>
    <mergeCell ref="D38:D40"/>
    <mergeCell ref="E38:E40"/>
    <mergeCell ref="F38:F40"/>
    <mergeCell ref="G38:G40"/>
    <mergeCell ref="A43:A45"/>
    <mergeCell ref="C43:C45"/>
    <mergeCell ref="D43:D45"/>
    <mergeCell ref="E43:E45"/>
    <mergeCell ref="F43:F45"/>
    <mergeCell ref="G43:G45"/>
    <mergeCell ref="A48:A50"/>
    <mergeCell ref="C48:C50"/>
    <mergeCell ref="D48:D50"/>
    <mergeCell ref="E48:E50"/>
    <mergeCell ref="F48:F50"/>
    <mergeCell ref="G48:G50"/>
    <mergeCell ref="A51:A52"/>
    <mergeCell ref="C51:C52"/>
    <mergeCell ref="D51:D52"/>
    <mergeCell ref="E51:E52"/>
    <mergeCell ref="F51:F52"/>
    <mergeCell ref="G51:G52"/>
    <mergeCell ref="A54:A56"/>
    <mergeCell ref="C54:C56"/>
    <mergeCell ref="D54:D56"/>
    <mergeCell ref="E54:E56"/>
    <mergeCell ref="F54:F56"/>
    <mergeCell ref="G54:G56"/>
    <mergeCell ref="A57:A59"/>
    <mergeCell ref="C57:C59"/>
    <mergeCell ref="D57:D59"/>
    <mergeCell ref="E57:E59"/>
    <mergeCell ref="F57:F59"/>
    <mergeCell ref="G57:G59"/>
    <mergeCell ref="A64:A66"/>
    <mergeCell ref="C64:C66"/>
    <mergeCell ref="D64:D66"/>
    <mergeCell ref="E64:E66"/>
    <mergeCell ref="F64:F66"/>
    <mergeCell ref="G64:G66"/>
    <mergeCell ref="A68:A70"/>
    <mergeCell ref="C68:C70"/>
    <mergeCell ref="D68:D70"/>
    <mergeCell ref="E68:E70"/>
    <mergeCell ref="F68:F70"/>
    <mergeCell ref="G68:G70"/>
    <mergeCell ref="A73:A75"/>
    <mergeCell ref="C73:C75"/>
    <mergeCell ref="D73:D75"/>
    <mergeCell ref="E73:E75"/>
    <mergeCell ref="F73:F75"/>
    <mergeCell ref="G73:G75"/>
    <mergeCell ref="A76:A77"/>
    <mergeCell ref="C76:C77"/>
    <mergeCell ref="D76:D77"/>
    <mergeCell ref="E76:E77"/>
    <mergeCell ref="F76:F77"/>
    <mergeCell ref="G76:G77"/>
    <mergeCell ref="A80:A82"/>
    <mergeCell ref="C80:C82"/>
    <mergeCell ref="D80:D82"/>
    <mergeCell ref="E80:E82"/>
    <mergeCell ref="F80:F82"/>
    <mergeCell ref="G80:G82"/>
    <mergeCell ref="A84:A86"/>
    <mergeCell ref="C84:C86"/>
    <mergeCell ref="D84:D86"/>
    <mergeCell ref="E84:E86"/>
    <mergeCell ref="F84:F86"/>
    <mergeCell ref="G84:G86"/>
    <mergeCell ref="A88:A90"/>
    <mergeCell ref="C88:C90"/>
    <mergeCell ref="D88:D90"/>
    <mergeCell ref="E88:E90"/>
    <mergeCell ref="F88:F90"/>
    <mergeCell ref="G88:G90"/>
    <mergeCell ref="A92:A94"/>
    <mergeCell ref="C92:C94"/>
    <mergeCell ref="D92:D94"/>
    <mergeCell ref="E92:E94"/>
    <mergeCell ref="F92:F94"/>
    <mergeCell ref="G92:G94"/>
    <mergeCell ref="A96:A98"/>
    <mergeCell ref="C96:C98"/>
    <mergeCell ref="D96:D98"/>
    <mergeCell ref="E96:E98"/>
    <mergeCell ref="F96:F98"/>
    <mergeCell ref="G96:G98"/>
    <mergeCell ref="A100:A102"/>
    <mergeCell ref="C100:C102"/>
    <mergeCell ref="D100:D102"/>
    <mergeCell ref="E100:E102"/>
    <mergeCell ref="F100:F102"/>
    <mergeCell ref="G100:G102"/>
    <mergeCell ref="A104:A106"/>
    <mergeCell ref="C104:C106"/>
    <mergeCell ref="D104:D106"/>
    <mergeCell ref="E104:E106"/>
    <mergeCell ref="F104:F106"/>
    <mergeCell ref="G104:G106"/>
    <mergeCell ref="A107:A108"/>
    <mergeCell ref="C107:C108"/>
    <mergeCell ref="D107:D108"/>
    <mergeCell ref="E107:E108"/>
    <mergeCell ref="F107:F108"/>
    <mergeCell ref="G107:G108"/>
    <mergeCell ref="A111:A113"/>
    <mergeCell ref="C111:C113"/>
    <mergeCell ref="D111:D113"/>
    <mergeCell ref="E111:E113"/>
    <mergeCell ref="F111:F113"/>
    <mergeCell ref="G111:G113"/>
    <mergeCell ref="A114:A115"/>
    <mergeCell ref="C114:C115"/>
    <mergeCell ref="D114:D115"/>
    <mergeCell ref="E114:E115"/>
    <mergeCell ref="F114:F115"/>
    <mergeCell ref="G114:G115"/>
    <mergeCell ref="A117:A119"/>
    <mergeCell ref="C117:C119"/>
    <mergeCell ref="D117:D119"/>
    <mergeCell ref="E117:E119"/>
    <mergeCell ref="F117:F119"/>
    <mergeCell ref="G117:G119"/>
    <mergeCell ref="B120:B121"/>
    <mergeCell ref="C120:C121"/>
    <mergeCell ref="D120:D121"/>
    <mergeCell ref="E120:E121"/>
    <mergeCell ref="F120:F121"/>
    <mergeCell ref="G120:G121"/>
    <mergeCell ref="A125:A126"/>
    <mergeCell ref="C125:C126"/>
    <mergeCell ref="D125:D126"/>
    <mergeCell ref="E125:E126"/>
    <mergeCell ref="F125:F126"/>
    <mergeCell ref="G125:G126"/>
    <mergeCell ref="A128:A129"/>
    <mergeCell ref="C128:C129"/>
    <mergeCell ref="D128:D129"/>
    <mergeCell ref="E128:E129"/>
    <mergeCell ref="F128:F129"/>
    <mergeCell ref="G128:G129"/>
    <mergeCell ref="A130:A131"/>
    <mergeCell ref="C130:C131"/>
    <mergeCell ref="D130:D131"/>
    <mergeCell ref="E130:E131"/>
    <mergeCell ref="F130:F131"/>
    <mergeCell ref="G130:G131"/>
    <mergeCell ref="A132:A133"/>
    <mergeCell ref="C132:C133"/>
    <mergeCell ref="D132:D133"/>
    <mergeCell ref="E132:E133"/>
    <mergeCell ref="F132:F133"/>
    <mergeCell ref="G132:G133"/>
    <mergeCell ref="A134:A135"/>
    <mergeCell ref="C134:C135"/>
    <mergeCell ref="D134:D135"/>
    <mergeCell ref="E134:E135"/>
    <mergeCell ref="F134:F135"/>
    <mergeCell ref="G134:G135"/>
    <mergeCell ref="A136:A137"/>
    <mergeCell ref="C136:C137"/>
    <mergeCell ref="D136:D137"/>
    <mergeCell ref="E136:E137"/>
    <mergeCell ref="F136:F137"/>
    <mergeCell ref="G136:G137"/>
    <mergeCell ref="A139:A141"/>
    <mergeCell ref="C139:C141"/>
    <mergeCell ref="D139:D141"/>
    <mergeCell ref="E139:E141"/>
    <mergeCell ref="F139:F141"/>
    <mergeCell ref="G139:G141"/>
    <mergeCell ref="A142:A143"/>
    <mergeCell ref="C142:C143"/>
    <mergeCell ref="D142:D143"/>
    <mergeCell ref="E142:E143"/>
    <mergeCell ref="F142:F143"/>
    <mergeCell ref="G142:G143"/>
    <mergeCell ref="A144:A145"/>
    <mergeCell ref="B144:B145"/>
    <mergeCell ref="D144:D145"/>
    <mergeCell ref="F144:F145"/>
    <mergeCell ref="G144:G145"/>
    <mergeCell ref="A146:A148"/>
    <mergeCell ref="C146:C148"/>
    <mergeCell ref="D146:D148"/>
    <mergeCell ref="E146:E148"/>
    <mergeCell ref="F146:F148"/>
    <mergeCell ref="G146:G148"/>
    <mergeCell ref="A151:A153"/>
    <mergeCell ref="C151:C153"/>
    <mergeCell ref="D151:D153"/>
    <mergeCell ref="E151:E153"/>
    <mergeCell ref="F151:F153"/>
    <mergeCell ref="G151:G153"/>
    <mergeCell ref="A156:A158"/>
    <mergeCell ref="C156:C158"/>
    <mergeCell ref="D156:D158"/>
    <mergeCell ref="E156:E158"/>
    <mergeCell ref="F156:F158"/>
    <mergeCell ref="G156:G158"/>
    <mergeCell ref="A166:A167"/>
    <mergeCell ref="C166:C167"/>
    <mergeCell ref="D166:D167"/>
    <mergeCell ref="E166:E167"/>
    <mergeCell ref="F166:F167"/>
    <mergeCell ref="G166:G167"/>
    <mergeCell ref="A168:A170"/>
    <mergeCell ref="C168:C170"/>
    <mergeCell ref="D168:D170"/>
    <mergeCell ref="E168:E170"/>
    <mergeCell ref="F168:F170"/>
    <mergeCell ref="G168:G170"/>
    <mergeCell ref="A174:A176"/>
    <mergeCell ref="C174:C176"/>
    <mergeCell ref="D174:D176"/>
    <mergeCell ref="E174:E176"/>
    <mergeCell ref="F174:F176"/>
    <mergeCell ref="G174:G176"/>
    <mergeCell ref="A180:A182"/>
    <mergeCell ref="C180:C182"/>
    <mergeCell ref="D180:D182"/>
    <mergeCell ref="E180:E182"/>
    <mergeCell ref="F180:F182"/>
    <mergeCell ref="G180:G182"/>
    <mergeCell ref="A185:A186"/>
    <mergeCell ref="C185:C186"/>
    <mergeCell ref="D185:D186"/>
    <mergeCell ref="E185:E186"/>
    <mergeCell ref="F185:F186"/>
    <mergeCell ref="G185:G186"/>
    <mergeCell ref="A188:A190"/>
    <mergeCell ref="C188:C190"/>
    <mergeCell ref="D188:D190"/>
    <mergeCell ref="E188:E190"/>
    <mergeCell ref="F188:F190"/>
    <mergeCell ref="G188:G1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comcen</cp:lastModifiedBy>
  <cp:lastPrinted>2017-05-22T13:28:28Z</cp:lastPrinted>
  <dcterms:created xsi:type="dcterms:W3CDTF">2008-06-16T09:18:54Z</dcterms:created>
  <dcterms:modified xsi:type="dcterms:W3CDTF">2017-05-30T08:06:31Z</dcterms:modified>
  <cp:category/>
  <cp:version/>
  <cp:contentType/>
  <cp:contentStatus/>
</cp:coreProperties>
</file>