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885" windowWidth="15135" windowHeight="6840"/>
  </bookViews>
  <sheets>
    <sheet name="Лист1" sheetId="1" r:id="rId1"/>
    <sheet name="черновик" sheetId="2" r:id="rId2"/>
  </sheets>
  <definedNames>
    <definedName name="_xlnm.Print_Area" localSheetId="0">Лист1!$A$1:$O$69</definedName>
    <definedName name="_xlnm.Print_Area" localSheetId="1">черновик!$A$1:$O$118</definedName>
  </definedNames>
  <calcPr calcId="144525"/>
</workbook>
</file>

<file path=xl/calcChain.xml><?xml version="1.0" encoding="utf-8"?>
<calcChain xmlns="http://schemas.openxmlformats.org/spreadsheetml/2006/main">
  <c r="C62" i="1" l="1"/>
  <c r="C60" i="1"/>
  <c r="C61" i="1"/>
  <c r="L62" i="1"/>
  <c r="J62" i="1"/>
  <c r="L61" i="1"/>
  <c r="D62" i="1" l="1"/>
  <c r="N61" i="1"/>
  <c r="H61" i="1"/>
  <c r="J61" i="1"/>
  <c r="H60" i="1"/>
  <c r="D61" i="1" l="1"/>
  <c r="J60" i="1"/>
  <c r="I38" i="1"/>
  <c r="K38" i="1"/>
  <c r="M38" i="1"/>
  <c r="M17" i="1"/>
  <c r="K17" i="1"/>
  <c r="I17" i="1"/>
  <c r="G17" i="1"/>
  <c r="D38" i="1" l="1"/>
  <c r="G38" i="1"/>
  <c r="E38" i="1" l="1"/>
  <c r="N112" i="2" l="1"/>
  <c r="L112" i="2"/>
  <c r="J112" i="2"/>
  <c r="D112" i="2" s="1"/>
  <c r="H112" i="2"/>
  <c r="C112" i="2"/>
  <c r="N86" i="2"/>
  <c r="N85" i="2" s="1"/>
  <c r="L86" i="2"/>
  <c r="J86" i="2"/>
  <c r="G86" i="2"/>
  <c r="C86" i="2" s="1"/>
  <c r="C85" i="2" s="1"/>
  <c r="M85" i="2"/>
  <c r="L85" i="2"/>
  <c r="K85" i="2"/>
  <c r="J85" i="2"/>
  <c r="I85" i="2"/>
  <c r="E85" i="2"/>
  <c r="M52" i="2"/>
  <c r="K52" i="2"/>
  <c r="I52" i="2"/>
  <c r="E52" i="2" s="1"/>
  <c r="G52" i="2"/>
  <c r="D52" i="2"/>
  <c r="M17" i="2"/>
  <c r="K17" i="2"/>
  <c r="I17" i="2"/>
  <c r="G17" i="2"/>
  <c r="E17" i="2"/>
  <c r="D17" i="2"/>
  <c r="H86" i="2" l="1"/>
  <c r="G85" i="2"/>
  <c r="M59" i="1"/>
  <c r="K59" i="1"/>
  <c r="I59" i="1"/>
  <c r="E59" i="1"/>
  <c r="D86" i="2" l="1"/>
  <c r="D85" i="2" s="1"/>
  <c r="H85" i="2"/>
  <c r="G59" i="1" l="1"/>
  <c r="C59" i="1"/>
  <c r="H59" i="1"/>
  <c r="N60" i="1" l="1"/>
  <c r="N59" i="1" s="1"/>
  <c r="L60" i="1"/>
  <c r="L59" i="1" s="1"/>
  <c r="J59" i="1"/>
  <c r="D60" i="1" l="1"/>
  <c r="D59" i="1" s="1"/>
  <c r="D17" i="1" l="1"/>
  <c r="E17" i="1"/>
</calcChain>
</file>

<file path=xl/sharedStrings.xml><?xml version="1.0" encoding="utf-8"?>
<sst xmlns="http://schemas.openxmlformats.org/spreadsheetml/2006/main" count="166" uniqueCount="39">
  <si>
    <t>Тариф</t>
  </si>
  <si>
    <t>Руб.</t>
  </si>
  <si>
    <t>Всего</t>
  </si>
  <si>
    <t>1 квартал</t>
  </si>
  <si>
    <t>2 квартал</t>
  </si>
  <si>
    <t>3 квартал</t>
  </si>
  <si>
    <t>4 квартал</t>
  </si>
  <si>
    <t>тыс.руб.</t>
  </si>
  <si>
    <t>Начальник финансового отдела Мичуринского сельского посления</t>
  </si>
  <si>
    <t>Лимиты потребления электроэнергии МБУ "Культурно досуговый центр</t>
  </si>
  <si>
    <t>Лимиты потребления топлива</t>
  </si>
  <si>
    <t xml:space="preserve">МКУ "По обеспечению хозяйственной деятельности администрации  </t>
  </si>
  <si>
    <t>АВТО</t>
  </si>
  <si>
    <t>92 бенз.</t>
  </si>
  <si>
    <t>95 бен.</t>
  </si>
  <si>
    <t>тыс. квт/ч</t>
  </si>
  <si>
    <t>руб. (1 литр)</t>
  </si>
  <si>
    <t>В.В. Безуглая</t>
  </si>
  <si>
    <t>тыс. л.</t>
  </si>
  <si>
    <t>Lada Vesta (2017)</t>
  </si>
  <si>
    <t>Skoda Oktavia</t>
  </si>
  <si>
    <t>Тариф (стоимость)</t>
  </si>
  <si>
    <t>Начальник финансового отдела Мичуринского сельского посления                                                         В.В. Безуглая</t>
  </si>
  <si>
    <t>Начальник финансового отдела Мичуринского сельского посления                                                          В.В. Безуглая</t>
  </si>
  <si>
    <t>тыс.л.</t>
  </si>
  <si>
    <t>Приложение №2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</si>
  <si>
    <t>Приложение №3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</si>
  <si>
    <t>Приложение №4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</si>
  <si>
    <t>Приложение №5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от _______________   № ______</t>
  </si>
  <si>
    <t>Мичуринского сельского поселения" на 2022 год</t>
  </si>
  <si>
    <t>Мичуринского сельского поселения"на 2022 год</t>
  </si>
  <si>
    <t>Лимиты потребления электроэнергии МКУ "По обеспечению хозяйственной деятельности администрации</t>
  </si>
  <si>
    <t>95 бенз.</t>
  </si>
  <si>
    <t>Газонокосилка, бензопила</t>
  </si>
  <si>
    <t>Мичуринского сельского поселения"на 2024 год</t>
  </si>
  <si>
    <t>Мичуринского сельского поселения" на 2024 год</t>
  </si>
  <si>
    <r>
      <t xml:space="preserve">Приложение №2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</t>
    </r>
    <r>
      <rPr>
        <u/>
        <sz val="12"/>
        <color theme="1"/>
        <rFont val="Times New Roman"/>
        <family val="1"/>
        <charset val="204"/>
      </rPr>
      <t xml:space="preserve">от 27.10.2023                     №   160               </t>
    </r>
  </si>
  <si>
    <r>
      <t xml:space="preserve">Приложение №3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   </t>
    </r>
    <r>
      <rPr>
        <u/>
        <sz val="12"/>
        <color theme="1"/>
        <rFont val="Times New Roman"/>
        <family val="1"/>
        <charset val="204"/>
      </rPr>
      <t xml:space="preserve">от  27.10.2023                     №   160   </t>
    </r>
  </si>
  <si>
    <r>
      <t xml:space="preserve">Приложение №4                                                             к постановлению                                                 администрации Мичуринского сельского поселения                                                            </t>
    </r>
    <r>
      <rPr>
        <u/>
        <sz val="12"/>
        <color theme="1"/>
        <rFont val="Times New Roman"/>
        <family val="1"/>
        <charset val="204"/>
      </rPr>
      <t xml:space="preserve">   от27.10.2023                     №   160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</si>
</sst>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 applyAlignment="1">
      <alignment vertical="top" wrapText="1"/>
    </xf>
    <xf numFmtId="2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view="pageLayout" zoomScale="80" zoomScaleNormal="100" zoomScaleSheetLayoutView="85" zoomScalePageLayoutView="80" workbookViewId="0">
      <selection activeCell="A70" sqref="A70:O92"/>
    </sheetView>
  </sheetViews>
  <sheetFormatPr defaultRowHeight="15" x14ac:dyDescent="0.25"/>
  <cols>
    <col min="1" max="1" width="10.7109375" customWidth="1"/>
    <col min="2" max="2" width="16.85546875" customWidth="1"/>
    <col min="3" max="3" width="13" customWidth="1"/>
    <col min="4" max="4" width="10.28515625" customWidth="1"/>
    <col min="5" max="5" width="8.42578125" customWidth="1"/>
    <col min="6" max="6" width="10.5703125" customWidth="1"/>
    <col min="8" max="8" width="11.28515625" customWidth="1"/>
    <col min="10" max="10" width="11.5703125" customWidth="1"/>
    <col min="12" max="12" width="11.5703125" customWidth="1"/>
    <col min="15" max="15" width="3.42578125" customWidth="1"/>
  </cols>
  <sheetData>
    <row r="1" spans="1:15" ht="1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M1" s="2"/>
      <c r="N1" s="2"/>
      <c r="O1" s="2"/>
    </row>
    <row r="2" spans="1:15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7" t="s">
        <v>36</v>
      </c>
      <c r="M3" s="37"/>
      <c r="N3" s="37"/>
      <c r="O3" s="37"/>
    </row>
    <row r="4" spans="1:15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7"/>
      <c r="M4" s="37"/>
      <c r="N4" s="37"/>
      <c r="O4" s="37"/>
    </row>
    <row r="5" spans="1:15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7"/>
      <c r="M5" s="37"/>
      <c r="N5" s="37"/>
      <c r="O5" s="37"/>
    </row>
    <row r="6" spans="1:15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7"/>
      <c r="M6" s="37"/>
      <c r="N6" s="37"/>
      <c r="O6" s="37"/>
    </row>
    <row r="7" spans="1:15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7"/>
      <c r="M7" s="37"/>
      <c r="N7" s="37"/>
      <c r="O7" s="37"/>
    </row>
    <row r="8" spans="1:15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3"/>
      <c r="N8" s="3"/>
      <c r="O8" s="3"/>
    </row>
    <row r="9" spans="1:15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3"/>
      <c r="N9" s="3"/>
      <c r="O9" s="3"/>
    </row>
    <row r="10" spans="1:15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.75" x14ac:dyDescent="0.25">
      <c r="A11" s="2"/>
      <c r="B11" s="2"/>
      <c r="C11" s="36" t="s">
        <v>31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13"/>
      <c r="O11" s="13"/>
    </row>
    <row r="12" spans="1:15" ht="15.75" x14ac:dyDescent="0.25">
      <c r="A12" s="2"/>
      <c r="B12" s="2"/>
      <c r="C12" s="36" t="s">
        <v>34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13"/>
      <c r="O12" s="13"/>
    </row>
    <row r="13" spans="1:15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2"/>
      <c r="B15" s="2"/>
      <c r="C15" s="7" t="s">
        <v>0</v>
      </c>
      <c r="D15" s="34" t="s">
        <v>2</v>
      </c>
      <c r="E15" s="35"/>
      <c r="F15" s="34" t="s">
        <v>3</v>
      </c>
      <c r="G15" s="35"/>
      <c r="H15" s="34" t="s">
        <v>4</v>
      </c>
      <c r="I15" s="35"/>
      <c r="J15" s="34" t="s">
        <v>5</v>
      </c>
      <c r="K15" s="35"/>
      <c r="L15" s="34" t="s">
        <v>6</v>
      </c>
      <c r="M15" s="35"/>
      <c r="N15" s="2"/>
      <c r="O15" s="2"/>
    </row>
    <row r="16" spans="1:15" ht="15.75" x14ac:dyDescent="0.25">
      <c r="A16" s="2"/>
      <c r="B16" s="2"/>
      <c r="C16" s="7" t="s">
        <v>1</v>
      </c>
      <c r="D16" s="7" t="s">
        <v>15</v>
      </c>
      <c r="E16" s="7" t="s">
        <v>7</v>
      </c>
      <c r="F16" s="7" t="s">
        <v>15</v>
      </c>
      <c r="G16" s="7" t="s">
        <v>7</v>
      </c>
      <c r="H16" s="7" t="s">
        <v>15</v>
      </c>
      <c r="I16" s="7" t="s">
        <v>7</v>
      </c>
      <c r="J16" s="7" t="s">
        <v>15</v>
      </c>
      <c r="K16" s="7" t="s">
        <v>7</v>
      </c>
      <c r="L16" s="7" t="s">
        <v>15</v>
      </c>
      <c r="M16" s="7" t="s">
        <v>7</v>
      </c>
      <c r="N16" s="2"/>
      <c r="O16" s="2"/>
    </row>
    <row r="17" spans="1:15" ht="15.75" x14ac:dyDescent="0.25">
      <c r="A17" s="2"/>
      <c r="B17" s="2"/>
      <c r="C17" s="8">
        <v>12.67</v>
      </c>
      <c r="D17" s="8">
        <f>F17+H17+J17+L17</f>
        <v>26.009999999999998</v>
      </c>
      <c r="E17" s="9">
        <f>G17+I17+K17+M17</f>
        <v>329.54669999999999</v>
      </c>
      <c r="F17" s="8">
        <v>4.0999999999999996</v>
      </c>
      <c r="G17" s="8">
        <f>F17*C17</f>
        <v>51.946999999999996</v>
      </c>
      <c r="H17" s="8">
        <v>4.5999999999999996</v>
      </c>
      <c r="I17" s="8">
        <f>H17*C17</f>
        <v>58.281999999999996</v>
      </c>
      <c r="J17" s="8">
        <v>8.7100000000000009</v>
      </c>
      <c r="K17" s="8">
        <f>J17*C17</f>
        <v>110.35570000000001</v>
      </c>
      <c r="L17" s="8">
        <v>8.6</v>
      </c>
      <c r="M17" s="8">
        <f>L17*C17</f>
        <v>108.96199999999999</v>
      </c>
      <c r="N17" s="2"/>
      <c r="O17" s="2"/>
    </row>
    <row r="18" spans="1:15" ht="15.75" x14ac:dyDescent="0.25">
      <c r="A18" s="2"/>
      <c r="B18" s="2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"/>
      <c r="O18" s="2"/>
    </row>
    <row r="19" spans="1:15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2"/>
      <c r="B21" s="2"/>
      <c r="C21" s="24" t="s">
        <v>8</v>
      </c>
      <c r="D21" s="24"/>
      <c r="E21" s="24"/>
      <c r="F21" s="24"/>
      <c r="G21" s="24"/>
      <c r="H21" s="24"/>
      <c r="I21" s="24"/>
      <c r="J21" s="24"/>
      <c r="K21" s="24"/>
      <c r="L21" s="24"/>
      <c r="M21" s="24" t="s">
        <v>17</v>
      </c>
      <c r="N21" s="2"/>
      <c r="O21" s="2"/>
    </row>
    <row r="22" spans="1:15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37" t="s">
        <v>37</v>
      </c>
      <c r="M24" s="37"/>
      <c r="N24" s="37"/>
      <c r="O24" s="37"/>
    </row>
    <row r="25" spans="1:15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37"/>
      <c r="M25" s="37"/>
      <c r="N25" s="37"/>
      <c r="O25" s="37"/>
    </row>
    <row r="26" spans="1:15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7"/>
      <c r="M26" s="37"/>
      <c r="N26" s="37"/>
      <c r="O26" s="37"/>
    </row>
    <row r="27" spans="1:15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37"/>
      <c r="M27" s="37"/>
      <c r="N27" s="37"/>
      <c r="O27" s="37"/>
    </row>
    <row r="28" spans="1:15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37"/>
      <c r="M28" s="37"/>
      <c r="N28" s="37"/>
      <c r="O28" s="37"/>
    </row>
    <row r="29" spans="1:15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3"/>
    </row>
    <row r="30" spans="1:15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3"/>
      <c r="N30" s="3"/>
      <c r="O30" s="3"/>
    </row>
    <row r="31" spans="1:15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5.75" x14ac:dyDescent="0.25">
      <c r="A32" s="2"/>
      <c r="B32" s="2"/>
      <c r="C32" s="36" t="s">
        <v>9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13"/>
      <c r="O32" s="13"/>
    </row>
    <row r="33" spans="1:15" ht="15.75" x14ac:dyDescent="0.25">
      <c r="A33" s="2"/>
      <c r="B33" s="2"/>
      <c r="C33" s="36" t="s">
        <v>35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13"/>
      <c r="O33" s="13"/>
    </row>
    <row r="34" spans="1:15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.75" x14ac:dyDescent="0.25">
      <c r="A36" s="2"/>
      <c r="B36" s="2"/>
      <c r="C36" s="7" t="s">
        <v>0</v>
      </c>
      <c r="D36" s="34" t="s">
        <v>2</v>
      </c>
      <c r="E36" s="35"/>
      <c r="F36" s="34" t="s">
        <v>3</v>
      </c>
      <c r="G36" s="35"/>
      <c r="H36" s="34" t="s">
        <v>4</v>
      </c>
      <c r="I36" s="35"/>
      <c r="J36" s="34" t="s">
        <v>5</v>
      </c>
      <c r="K36" s="35"/>
      <c r="L36" s="34" t="s">
        <v>6</v>
      </c>
      <c r="M36" s="35"/>
      <c r="N36" s="2"/>
      <c r="O36" s="2"/>
    </row>
    <row r="37" spans="1:15" ht="15.75" x14ac:dyDescent="0.25">
      <c r="A37" s="2"/>
      <c r="B37" s="2"/>
      <c r="C37" s="7" t="s">
        <v>1</v>
      </c>
      <c r="D37" s="7" t="s">
        <v>15</v>
      </c>
      <c r="E37" s="7" t="s">
        <v>7</v>
      </c>
      <c r="F37" s="7" t="s">
        <v>15</v>
      </c>
      <c r="G37" s="7" t="s">
        <v>7</v>
      </c>
      <c r="H37" s="7" t="s">
        <v>15</v>
      </c>
      <c r="I37" s="7" t="s">
        <v>7</v>
      </c>
      <c r="J37" s="7" t="s">
        <v>15</v>
      </c>
      <c r="K37" s="7" t="s">
        <v>7</v>
      </c>
      <c r="L37" s="7" t="s">
        <v>15</v>
      </c>
      <c r="M37" s="7" t="s">
        <v>7</v>
      </c>
      <c r="N37" s="2"/>
      <c r="O37" s="2"/>
    </row>
    <row r="38" spans="1:15" ht="15.75" x14ac:dyDescent="0.25">
      <c r="A38" s="2"/>
      <c r="B38" s="2"/>
      <c r="C38" s="8">
        <v>12.67</v>
      </c>
      <c r="D38" s="7">
        <f>F38+H38+J38+L38</f>
        <v>38.700000000000003</v>
      </c>
      <c r="E38" s="9">
        <f>G38+I38+K38+M38</f>
        <v>490.32900000000001</v>
      </c>
      <c r="F38" s="7">
        <v>6.8</v>
      </c>
      <c r="G38" s="10">
        <f>F38*C38</f>
        <v>86.155999999999992</v>
      </c>
      <c r="H38" s="7">
        <v>9.8000000000000007</v>
      </c>
      <c r="I38" s="10">
        <f>H38*C38</f>
        <v>124.16600000000001</v>
      </c>
      <c r="J38" s="7">
        <v>11.2</v>
      </c>
      <c r="K38" s="10">
        <f>J38*C38</f>
        <v>141.904</v>
      </c>
      <c r="L38" s="7">
        <v>10.9</v>
      </c>
      <c r="M38" s="10">
        <f>L38*C38</f>
        <v>138.10300000000001</v>
      </c>
      <c r="N38" s="2"/>
      <c r="O38" s="2"/>
    </row>
    <row r="39" spans="1:15" ht="15.75" x14ac:dyDescent="0.25">
      <c r="A39" s="2"/>
      <c r="B39" s="2"/>
      <c r="C39" s="8"/>
      <c r="D39" s="7"/>
      <c r="E39" s="9"/>
      <c r="F39" s="7"/>
      <c r="G39" s="10"/>
      <c r="H39" s="7"/>
      <c r="I39" s="10"/>
      <c r="J39" s="7"/>
      <c r="K39" s="10"/>
      <c r="L39" s="7"/>
      <c r="M39" s="10"/>
      <c r="N39" s="2"/>
      <c r="O39" s="2"/>
    </row>
    <row r="40" spans="1:15" ht="15.75" x14ac:dyDescent="0.25">
      <c r="A40" s="2"/>
      <c r="B40" s="2"/>
      <c r="C40" s="25"/>
      <c r="D40" s="26"/>
      <c r="E40" s="27"/>
      <c r="F40" s="26"/>
      <c r="G40" s="28"/>
      <c r="H40" s="26"/>
      <c r="I40" s="28"/>
      <c r="J40" s="26"/>
      <c r="K40" s="28"/>
      <c r="L40" s="26"/>
      <c r="M40" s="28"/>
      <c r="N40" s="2"/>
      <c r="O40" s="2"/>
    </row>
    <row r="41" spans="1:15" ht="15.75" x14ac:dyDescent="0.25">
      <c r="A41" s="2"/>
      <c r="B41" s="2"/>
      <c r="C41" s="25"/>
      <c r="D41" s="26"/>
      <c r="E41" s="27"/>
      <c r="F41" s="26"/>
      <c r="G41" s="28"/>
      <c r="H41" s="26"/>
      <c r="I41" s="28"/>
      <c r="J41" s="26"/>
      <c r="K41" s="28"/>
      <c r="L41" s="26"/>
      <c r="M41" s="28"/>
      <c r="N41" s="2"/>
      <c r="O41" s="2"/>
    </row>
    <row r="42" spans="1:15" ht="15.75" x14ac:dyDescent="0.25">
      <c r="A42" s="2"/>
      <c r="B42" s="2"/>
      <c r="C42" s="24" t="s">
        <v>8</v>
      </c>
      <c r="D42" s="24"/>
      <c r="E42" s="24"/>
      <c r="F42" s="24"/>
      <c r="G42" s="24"/>
      <c r="H42" s="24"/>
      <c r="I42" s="24"/>
      <c r="J42" s="24"/>
      <c r="K42" s="24"/>
      <c r="L42" s="24"/>
      <c r="M42" s="24" t="s">
        <v>17</v>
      </c>
      <c r="N42" s="2"/>
      <c r="O42" s="2"/>
    </row>
    <row r="43" spans="1:15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7" t="s">
        <v>38</v>
      </c>
      <c r="M45" s="37"/>
      <c r="N45" s="37"/>
      <c r="O45" s="37"/>
    </row>
    <row r="46" spans="1:15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7"/>
      <c r="M46" s="37"/>
      <c r="N46" s="37"/>
      <c r="O46" s="37"/>
    </row>
    <row r="47" spans="1:15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7"/>
      <c r="M47" s="37"/>
      <c r="N47" s="37"/>
      <c r="O47" s="37"/>
    </row>
    <row r="48" spans="1:15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7"/>
      <c r="M48" s="37"/>
      <c r="N48" s="37"/>
      <c r="O48" s="37"/>
    </row>
    <row r="49" spans="1:15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7"/>
      <c r="M49" s="37"/>
      <c r="N49" s="37"/>
      <c r="O49" s="37"/>
    </row>
    <row r="50" spans="1:15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  <c r="N50" s="3"/>
      <c r="O50" s="3"/>
    </row>
    <row r="51" spans="1:15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  <c r="N51" s="3"/>
      <c r="O51" s="3"/>
    </row>
    <row r="52" spans="1:15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5.75" x14ac:dyDescent="0.25">
      <c r="A53" s="36" t="s">
        <v>10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13"/>
      <c r="O53" s="13"/>
    </row>
    <row r="54" spans="1:15" ht="15.75" x14ac:dyDescent="0.25">
      <c r="A54" s="36" t="s">
        <v>11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13"/>
      <c r="O54" s="13"/>
    </row>
    <row r="55" spans="1:15" ht="15.75" x14ac:dyDescent="0.25">
      <c r="A55" s="36" t="s">
        <v>35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13"/>
      <c r="O55" s="13"/>
    </row>
    <row r="56" spans="1:15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.75" x14ac:dyDescent="0.25">
      <c r="B57" s="7" t="s">
        <v>12</v>
      </c>
      <c r="C57" s="14" t="s">
        <v>2</v>
      </c>
      <c r="D57" s="15"/>
      <c r="E57" s="14" t="s">
        <v>21</v>
      </c>
      <c r="F57" s="15"/>
      <c r="G57" s="34" t="s">
        <v>3</v>
      </c>
      <c r="H57" s="35"/>
      <c r="I57" s="34" t="s">
        <v>4</v>
      </c>
      <c r="J57" s="35"/>
      <c r="K57" s="34" t="s">
        <v>5</v>
      </c>
      <c r="L57" s="35"/>
      <c r="M57" s="34" t="s">
        <v>6</v>
      </c>
      <c r="N57" s="35"/>
      <c r="O57" s="2"/>
    </row>
    <row r="58" spans="1:15" ht="15.75" x14ac:dyDescent="0.25">
      <c r="B58" s="38" t="s">
        <v>32</v>
      </c>
      <c r="C58" s="17" t="s">
        <v>24</v>
      </c>
      <c r="D58" s="8" t="s">
        <v>7</v>
      </c>
      <c r="E58" s="34" t="s">
        <v>16</v>
      </c>
      <c r="F58" s="35"/>
      <c r="G58" s="7" t="s">
        <v>18</v>
      </c>
      <c r="H58" s="7" t="s">
        <v>7</v>
      </c>
      <c r="I58" s="7" t="s">
        <v>18</v>
      </c>
      <c r="J58" s="7" t="s">
        <v>7</v>
      </c>
      <c r="K58" s="7" t="s">
        <v>18</v>
      </c>
      <c r="L58" s="7" t="s">
        <v>7</v>
      </c>
      <c r="M58" s="7" t="s">
        <v>18</v>
      </c>
      <c r="N58" s="7" t="s">
        <v>7</v>
      </c>
      <c r="O58" s="2"/>
    </row>
    <row r="59" spans="1:15" ht="15.75" x14ac:dyDescent="0.25">
      <c r="B59" s="39"/>
      <c r="C59" s="16">
        <f>C60</f>
        <v>3.6</v>
      </c>
      <c r="D59" s="8">
        <f>D60</f>
        <v>239.04000000000002</v>
      </c>
      <c r="E59" s="32">
        <f>E60</f>
        <v>66.400000000000006</v>
      </c>
      <c r="F59" s="33"/>
      <c r="G59" s="8">
        <f>G60</f>
        <v>0.9</v>
      </c>
      <c r="H59" s="8">
        <f t="shared" ref="H59:N59" si="0">H60</f>
        <v>59.760000000000005</v>
      </c>
      <c r="I59" s="8">
        <f t="shared" si="0"/>
        <v>0.9</v>
      </c>
      <c r="J59" s="8">
        <f t="shared" si="0"/>
        <v>59.760000000000005</v>
      </c>
      <c r="K59" s="8">
        <f t="shared" si="0"/>
        <v>0.9</v>
      </c>
      <c r="L59" s="8">
        <f t="shared" si="0"/>
        <v>59.760000000000005</v>
      </c>
      <c r="M59" s="8">
        <f t="shared" si="0"/>
        <v>0.9</v>
      </c>
      <c r="N59" s="8">
        <f t="shared" si="0"/>
        <v>59.760000000000005</v>
      </c>
      <c r="O59" s="2"/>
    </row>
    <row r="60" spans="1:15" ht="37.5" customHeight="1" x14ac:dyDescent="0.25">
      <c r="B60" s="18" t="s">
        <v>19</v>
      </c>
      <c r="C60" s="7">
        <f>G60*4</f>
        <v>3.6</v>
      </c>
      <c r="D60" s="9">
        <f>H60+J60+L60+N60</f>
        <v>239.04000000000002</v>
      </c>
      <c r="E60" s="32">
        <v>66.400000000000006</v>
      </c>
      <c r="F60" s="33"/>
      <c r="G60" s="8">
        <v>0.9</v>
      </c>
      <c r="H60" s="8">
        <f>G60 *E60</f>
        <v>59.760000000000005</v>
      </c>
      <c r="I60" s="8">
        <v>0.9</v>
      </c>
      <c r="J60" s="8">
        <f>I60*E60</f>
        <v>59.760000000000005</v>
      </c>
      <c r="K60" s="8">
        <v>0.9</v>
      </c>
      <c r="L60" s="8">
        <f>K60*E60</f>
        <v>59.760000000000005</v>
      </c>
      <c r="M60" s="8">
        <v>0.9</v>
      </c>
      <c r="N60" s="8">
        <f>M60*E60</f>
        <v>59.760000000000005</v>
      </c>
      <c r="O60" s="2"/>
    </row>
    <row r="61" spans="1:15" ht="50.25" customHeight="1" x14ac:dyDescent="0.25">
      <c r="B61" s="18" t="s">
        <v>20</v>
      </c>
      <c r="C61" s="7">
        <f>G61*4</f>
        <v>3.6</v>
      </c>
      <c r="D61" s="9">
        <f>H61+J61+L61+N61</f>
        <v>239.04000000000002</v>
      </c>
      <c r="E61" s="32">
        <v>66.400000000000006</v>
      </c>
      <c r="F61" s="33"/>
      <c r="G61" s="7">
        <v>0.9</v>
      </c>
      <c r="H61" s="8">
        <f>G61 *E61</f>
        <v>59.760000000000005</v>
      </c>
      <c r="I61" s="7">
        <v>0.9</v>
      </c>
      <c r="J61" s="8">
        <f>I61*E61</f>
        <v>59.760000000000005</v>
      </c>
      <c r="K61" s="7">
        <v>0.9</v>
      </c>
      <c r="L61" s="8">
        <f>K61*E61</f>
        <v>59.760000000000005</v>
      </c>
      <c r="M61" s="7">
        <v>0.9</v>
      </c>
      <c r="N61" s="8">
        <f>M61*E61</f>
        <v>59.760000000000005</v>
      </c>
      <c r="O61" s="2"/>
    </row>
    <row r="62" spans="1:15" ht="31.5" x14ac:dyDescent="0.25">
      <c r="A62" s="2"/>
      <c r="B62" s="29" t="s">
        <v>33</v>
      </c>
      <c r="C62" s="7">
        <f>I62+K62</f>
        <v>1.5</v>
      </c>
      <c r="D62" s="9">
        <f>H62+J62+L62+N62</f>
        <v>99.600000000000009</v>
      </c>
      <c r="E62" s="32">
        <v>66.400000000000006</v>
      </c>
      <c r="F62" s="33"/>
      <c r="G62" s="30">
        <v>0</v>
      </c>
      <c r="H62" s="31">
        <v>0</v>
      </c>
      <c r="I62" s="30">
        <v>0.75</v>
      </c>
      <c r="J62" s="8">
        <f>I62*E62</f>
        <v>49.800000000000004</v>
      </c>
      <c r="K62" s="30">
        <v>0.75</v>
      </c>
      <c r="L62" s="8">
        <f>K62*E62</f>
        <v>49.800000000000004</v>
      </c>
      <c r="M62" s="30">
        <v>0</v>
      </c>
      <c r="N62" s="30">
        <v>0</v>
      </c>
      <c r="O62" s="2"/>
    </row>
    <row r="63" spans="1:15" ht="15.75" x14ac:dyDescent="0.25">
      <c r="A63" s="2"/>
      <c r="B63" s="2"/>
      <c r="C63" s="2"/>
      <c r="D63" s="2"/>
      <c r="E63" s="2"/>
      <c r="F63" s="2"/>
      <c r="G63" s="4"/>
      <c r="H63" s="4"/>
      <c r="I63" s="2"/>
      <c r="J63" s="2"/>
      <c r="K63" s="2"/>
      <c r="L63" s="2"/>
      <c r="M63" s="2"/>
      <c r="N63" s="2"/>
      <c r="O63" s="2"/>
    </row>
    <row r="64" spans="1:15" ht="15.75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.75" x14ac:dyDescent="0.25">
      <c r="A67" s="2"/>
      <c r="B67" s="2"/>
      <c r="C67" s="2"/>
      <c r="D67" s="4"/>
      <c r="E67" s="2"/>
      <c r="F67" s="4"/>
      <c r="G67" s="2"/>
      <c r="H67" s="2"/>
      <c r="I67" s="2"/>
      <c r="J67" s="2"/>
      <c r="K67" s="2"/>
      <c r="L67" s="2"/>
      <c r="M67" s="2"/>
      <c r="N67" s="2"/>
      <c r="O67" s="2"/>
    </row>
    <row r="68" spans="1:15" ht="15.75" x14ac:dyDescent="0.25">
      <c r="A68" s="2"/>
      <c r="B68" s="2" t="s">
        <v>8</v>
      </c>
      <c r="C68" s="2"/>
      <c r="D68" s="2"/>
      <c r="E68" s="2"/>
      <c r="F68" s="2"/>
      <c r="G68" s="2"/>
      <c r="H68" s="2"/>
      <c r="I68" s="2"/>
      <c r="J68" s="2"/>
      <c r="K68" s="2"/>
      <c r="L68" s="2" t="s">
        <v>17</v>
      </c>
      <c r="M68" s="2"/>
      <c r="N68" s="2"/>
      <c r="O68" s="2"/>
    </row>
    <row r="69" spans="1:15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</sheetData>
  <mergeCells count="30">
    <mergeCell ref="K57:L57"/>
    <mergeCell ref="M57:N57"/>
    <mergeCell ref="E59:F59"/>
    <mergeCell ref="E60:F60"/>
    <mergeCell ref="E58:F58"/>
    <mergeCell ref="B58:B59"/>
    <mergeCell ref="C33:M33"/>
    <mergeCell ref="L45:O49"/>
    <mergeCell ref="L3:O7"/>
    <mergeCell ref="D15:E15"/>
    <mergeCell ref="F15:G15"/>
    <mergeCell ref="H15:I15"/>
    <mergeCell ref="J15:K15"/>
    <mergeCell ref="L15:M15"/>
    <mergeCell ref="E61:F61"/>
    <mergeCell ref="E62:F62"/>
    <mergeCell ref="G57:H57"/>
    <mergeCell ref="I57:J57"/>
    <mergeCell ref="C11:M11"/>
    <mergeCell ref="C12:M12"/>
    <mergeCell ref="A53:M53"/>
    <mergeCell ref="A54:M54"/>
    <mergeCell ref="A55:M55"/>
    <mergeCell ref="L24:O28"/>
    <mergeCell ref="D36:E36"/>
    <mergeCell ref="F36:G36"/>
    <mergeCell ref="H36:I36"/>
    <mergeCell ref="J36:K36"/>
    <mergeCell ref="L36:M36"/>
    <mergeCell ref="C32:M32"/>
  </mergeCells>
  <pageMargins left="0.7" right="0.7" top="0.75" bottom="0.75" header="0.3" footer="0.3"/>
  <pageSetup paperSize="9" scale="82" orientation="landscape" r:id="rId1"/>
  <rowBreaks count="2" manualBreakCount="2">
    <brk id="21" max="12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"/>
  <sheetViews>
    <sheetView view="pageLayout" topLeftCell="A61" zoomScale="80" zoomScaleNormal="100" zoomScaleSheetLayoutView="85" zoomScalePageLayoutView="80" workbookViewId="0">
      <selection activeCell="C53" sqref="C53"/>
    </sheetView>
  </sheetViews>
  <sheetFormatPr defaultRowHeight="15" x14ac:dyDescent="0.25"/>
  <cols>
    <col min="1" max="1" width="14.42578125" customWidth="1"/>
    <col min="2" max="2" width="9" customWidth="1"/>
    <col min="3" max="3" width="13" customWidth="1"/>
    <col min="4" max="4" width="10.28515625" customWidth="1"/>
    <col min="5" max="5" width="8.42578125" customWidth="1"/>
    <col min="6" max="6" width="10.5703125" customWidth="1"/>
    <col min="8" max="8" width="11.28515625" customWidth="1"/>
    <col min="10" max="10" width="11.5703125" customWidth="1"/>
    <col min="12" max="12" width="11.5703125" customWidth="1"/>
    <col min="15" max="15" width="3.42578125" customWidth="1"/>
  </cols>
  <sheetData>
    <row r="1" spans="1:15" ht="1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M1" s="2"/>
      <c r="N1" s="2"/>
      <c r="O1" s="2"/>
    </row>
    <row r="2" spans="1:15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7" t="s">
        <v>25</v>
      </c>
      <c r="M3" s="37"/>
      <c r="N3" s="37"/>
      <c r="O3" s="37"/>
    </row>
    <row r="4" spans="1:15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7"/>
      <c r="M4" s="37"/>
      <c r="N4" s="37"/>
      <c r="O4" s="37"/>
    </row>
    <row r="5" spans="1:15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7"/>
      <c r="M5" s="37"/>
      <c r="N5" s="37"/>
      <c r="O5" s="37"/>
    </row>
    <row r="6" spans="1:15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7"/>
      <c r="M6" s="37"/>
      <c r="N6" s="37"/>
      <c r="O6" s="37"/>
    </row>
    <row r="7" spans="1:15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7"/>
      <c r="M7" s="37"/>
      <c r="N7" s="37"/>
      <c r="O7" s="37"/>
    </row>
    <row r="8" spans="1:15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3"/>
      <c r="N8" s="3"/>
      <c r="O8" s="3"/>
    </row>
    <row r="9" spans="1:15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3"/>
      <c r="N9" s="3"/>
      <c r="O9" s="3"/>
    </row>
    <row r="10" spans="1:15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5.75" x14ac:dyDescent="0.25">
      <c r="A11" s="2"/>
      <c r="B11" s="2"/>
      <c r="C11" s="36" t="s">
        <v>31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13"/>
      <c r="O11" s="13"/>
    </row>
    <row r="12" spans="1:15" ht="15.75" x14ac:dyDescent="0.25">
      <c r="A12" s="2"/>
      <c r="B12" s="2"/>
      <c r="C12" s="36" t="s">
        <v>30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13"/>
      <c r="O12" s="13"/>
    </row>
    <row r="13" spans="1:15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2"/>
      <c r="B15" s="2"/>
      <c r="C15" s="7" t="s">
        <v>0</v>
      </c>
      <c r="D15" s="34" t="s">
        <v>2</v>
      </c>
      <c r="E15" s="35"/>
      <c r="F15" s="34" t="s">
        <v>3</v>
      </c>
      <c r="G15" s="35"/>
      <c r="H15" s="34" t="s">
        <v>4</v>
      </c>
      <c r="I15" s="35"/>
      <c r="J15" s="34" t="s">
        <v>5</v>
      </c>
      <c r="K15" s="35"/>
      <c r="L15" s="34" t="s">
        <v>6</v>
      </c>
      <c r="M15" s="35"/>
      <c r="N15" s="2"/>
      <c r="O15" s="2"/>
    </row>
    <row r="16" spans="1:15" ht="15.75" x14ac:dyDescent="0.25">
      <c r="A16" s="2"/>
      <c r="B16" s="2"/>
      <c r="C16" s="7" t="s">
        <v>1</v>
      </c>
      <c r="D16" s="7" t="s">
        <v>15</v>
      </c>
      <c r="E16" s="7" t="s">
        <v>7</v>
      </c>
      <c r="F16" s="7" t="s">
        <v>15</v>
      </c>
      <c r="G16" s="7" t="s">
        <v>7</v>
      </c>
      <c r="H16" s="7" t="s">
        <v>15</v>
      </c>
      <c r="I16" s="7" t="s">
        <v>7</v>
      </c>
      <c r="J16" s="7" t="s">
        <v>15</v>
      </c>
      <c r="K16" s="7" t="s">
        <v>7</v>
      </c>
      <c r="L16" s="7" t="s">
        <v>15</v>
      </c>
      <c r="M16" s="7" t="s">
        <v>7</v>
      </c>
      <c r="N16" s="2"/>
      <c r="O16" s="2"/>
    </row>
    <row r="17" spans="1:15" ht="15.75" x14ac:dyDescent="0.25">
      <c r="A17" s="2"/>
      <c r="B17" s="2"/>
      <c r="C17" s="8">
        <v>10.61</v>
      </c>
      <c r="D17" s="8">
        <f>F17+H17+J17+L17</f>
        <v>22.8</v>
      </c>
      <c r="E17" s="9">
        <f>G17+I17+K17+M17</f>
        <v>241.90799999999999</v>
      </c>
      <c r="F17" s="8">
        <v>4.8</v>
      </c>
      <c r="G17" s="8">
        <f>F17*C17</f>
        <v>50.927999999999997</v>
      </c>
      <c r="H17" s="8">
        <v>4.8</v>
      </c>
      <c r="I17" s="8">
        <f>H17*C17</f>
        <v>50.927999999999997</v>
      </c>
      <c r="J17" s="8">
        <v>8.4</v>
      </c>
      <c r="K17" s="8">
        <f>J17*C17</f>
        <v>89.123999999999995</v>
      </c>
      <c r="L17" s="8">
        <v>4.8</v>
      </c>
      <c r="M17" s="8">
        <f>L17*C17</f>
        <v>50.927999999999997</v>
      </c>
      <c r="N17" s="2"/>
      <c r="O17" s="2"/>
    </row>
    <row r="18" spans="1:15" ht="15.75" x14ac:dyDescent="0.25">
      <c r="A18" s="2"/>
      <c r="B18" s="2"/>
      <c r="C18" s="19">
        <v>10.199999999999999</v>
      </c>
      <c r="D18" s="19">
        <v>20.55</v>
      </c>
      <c r="E18" s="19"/>
      <c r="F18" s="19">
        <v>4.28</v>
      </c>
      <c r="G18" s="19"/>
      <c r="H18" s="19">
        <v>4.21</v>
      </c>
      <c r="I18" s="19"/>
      <c r="J18" s="19">
        <v>8.19</v>
      </c>
      <c r="K18" s="19"/>
      <c r="L18" s="19">
        <v>3.87</v>
      </c>
      <c r="M18" s="19"/>
      <c r="N18" s="2"/>
      <c r="O18" s="2"/>
    </row>
    <row r="19" spans="1:15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2"/>
      <c r="B22" s="2"/>
      <c r="C22" s="40" t="s">
        <v>23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2"/>
      <c r="O22" s="2"/>
    </row>
    <row r="23" spans="1:15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33" spans="1:15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7" t="s">
        <v>26</v>
      </c>
      <c r="M38" s="37"/>
      <c r="N38" s="37"/>
      <c r="O38" s="37"/>
    </row>
    <row r="39" spans="1:15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7"/>
      <c r="M39" s="37"/>
      <c r="N39" s="37"/>
      <c r="O39" s="37"/>
    </row>
    <row r="40" spans="1:15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7"/>
      <c r="M40" s="37"/>
      <c r="N40" s="37"/>
      <c r="O40" s="37"/>
    </row>
    <row r="41" spans="1:15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7"/>
      <c r="M41" s="37"/>
      <c r="N41" s="37"/>
      <c r="O41" s="37"/>
    </row>
    <row r="42" spans="1:15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7"/>
      <c r="M42" s="37"/>
      <c r="N42" s="37"/>
      <c r="O42" s="37"/>
    </row>
    <row r="43" spans="1:15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  <c r="N43" s="3"/>
      <c r="O43" s="3"/>
    </row>
    <row r="44" spans="1:15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  <c r="N44" s="3"/>
      <c r="O44" s="3"/>
    </row>
    <row r="45" spans="1:15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.75" x14ac:dyDescent="0.25">
      <c r="A46" s="2"/>
      <c r="B46" s="2"/>
      <c r="C46" s="36" t="s">
        <v>9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13"/>
      <c r="O46" s="13"/>
    </row>
    <row r="47" spans="1:15" ht="15.75" x14ac:dyDescent="0.25">
      <c r="A47" s="2"/>
      <c r="B47" s="2"/>
      <c r="C47" s="36" t="s">
        <v>29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13"/>
      <c r="O47" s="13"/>
    </row>
    <row r="48" spans="1:15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5.75" x14ac:dyDescent="0.25">
      <c r="A50" s="2"/>
      <c r="B50" s="2"/>
      <c r="C50" s="7" t="s">
        <v>0</v>
      </c>
      <c r="D50" s="34" t="s">
        <v>2</v>
      </c>
      <c r="E50" s="35"/>
      <c r="F50" s="34" t="s">
        <v>3</v>
      </c>
      <c r="G50" s="35"/>
      <c r="H50" s="34" t="s">
        <v>4</v>
      </c>
      <c r="I50" s="35"/>
      <c r="J50" s="34" t="s">
        <v>5</v>
      </c>
      <c r="K50" s="35"/>
      <c r="L50" s="34" t="s">
        <v>6</v>
      </c>
      <c r="M50" s="35"/>
      <c r="N50" s="2"/>
      <c r="O50" s="2"/>
    </row>
    <row r="51" spans="1:15" ht="15.75" x14ac:dyDescent="0.25">
      <c r="A51" s="2"/>
      <c r="B51" s="2"/>
      <c r="C51" s="7" t="s">
        <v>1</v>
      </c>
      <c r="D51" s="7" t="s">
        <v>15</v>
      </c>
      <c r="E51" s="7" t="s">
        <v>7</v>
      </c>
      <c r="F51" s="7" t="s">
        <v>15</v>
      </c>
      <c r="G51" s="7" t="s">
        <v>7</v>
      </c>
      <c r="H51" s="7" t="s">
        <v>15</v>
      </c>
      <c r="I51" s="7" t="s">
        <v>7</v>
      </c>
      <c r="J51" s="7" t="s">
        <v>15</v>
      </c>
      <c r="K51" s="7" t="s">
        <v>7</v>
      </c>
      <c r="L51" s="7" t="s">
        <v>15</v>
      </c>
      <c r="M51" s="7" t="s">
        <v>7</v>
      </c>
      <c r="N51" s="2"/>
      <c r="O51" s="2"/>
    </row>
    <row r="52" spans="1:15" ht="15.75" x14ac:dyDescent="0.25">
      <c r="A52" s="2"/>
      <c r="B52" s="2"/>
      <c r="C52" s="8">
        <v>10.61</v>
      </c>
      <c r="D52" s="7">
        <f>F52+H52+J52+L52</f>
        <v>18.059999999999999</v>
      </c>
      <c r="E52" s="9">
        <f>G52+I52+K52+M52</f>
        <v>179.61059999999998</v>
      </c>
      <c r="F52" s="7">
        <v>4.5999999999999996</v>
      </c>
      <c r="G52" s="10">
        <f>F52*C52</f>
        <v>48.80599999999999</v>
      </c>
      <c r="H52" s="7">
        <v>4.43</v>
      </c>
      <c r="I52" s="10">
        <f>H52*C52</f>
        <v>47.002299999999991</v>
      </c>
      <c r="J52" s="7">
        <v>4.43</v>
      </c>
      <c r="K52" s="10">
        <f>J52*C52</f>
        <v>47.002299999999991</v>
      </c>
      <c r="L52" s="7">
        <v>4.5999999999999996</v>
      </c>
      <c r="M52" s="10">
        <f>L52*8</f>
        <v>36.799999999999997</v>
      </c>
      <c r="N52" s="2"/>
      <c r="O52" s="2"/>
    </row>
    <row r="53" spans="1:15" ht="15.75" x14ac:dyDescent="0.25">
      <c r="A53" s="2"/>
      <c r="B53" s="2"/>
      <c r="C53" s="19">
        <v>8.8000000000000007</v>
      </c>
      <c r="D53" s="19"/>
      <c r="E53" s="19"/>
      <c r="F53" s="19">
        <v>4.55</v>
      </c>
      <c r="G53" s="19"/>
      <c r="H53" s="19">
        <v>2.75</v>
      </c>
      <c r="I53" s="19"/>
      <c r="J53" s="19">
        <v>2.63</v>
      </c>
      <c r="K53" s="19"/>
      <c r="L53" s="19">
        <v>14.23</v>
      </c>
      <c r="M53" s="19"/>
      <c r="N53" s="2"/>
      <c r="O53" s="2"/>
    </row>
    <row r="54" spans="1:15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5.75" x14ac:dyDescent="0.25">
      <c r="A55" s="2"/>
      <c r="B55" s="2"/>
      <c r="C55" s="2"/>
      <c r="D55" s="2"/>
      <c r="E55" s="2"/>
      <c r="F55" s="2"/>
      <c r="G55" s="6"/>
      <c r="H55" s="2"/>
      <c r="I55" s="2"/>
      <c r="J55" s="2"/>
      <c r="K55" s="2"/>
      <c r="L55" s="2"/>
      <c r="M55" s="2"/>
      <c r="N55" s="2"/>
      <c r="O55" s="2"/>
    </row>
    <row r="56" spans="1:15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.75" x14ac:dyDescent="0.25">
      <c r="A57" s="13"/>
      <c r="B57" s="13"/>
      <c r="C57" s="40" t="s">
        <v>22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2"/>
      <c r="O57" s="2"/>
    </row>
    <row r="58" spans="1:15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7" t="s">
        <v>27</v>
      </c>
      <c r="M71" s="37"/>
      <c r="N71" s="37"/>
      <c r="O71" s="37"/>
    </row>
    <row r="72" spans="1:15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7"/>
      <c r="M72" s="37"/>
      <c r="N72" s="37"/>
      <c r="O72" s="37"/>
    </row>
    <row r="73" spans="1:15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7"/>
      <c r="M73" s="37"/>
      <c r="N73" s="37"/>
      <c r="O73" s="37"/>
    </row>
    <row r="74" spans="1:15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7"/>
      <c r="M74" s="37"/>
      <c r="N74" s="37"/>
      <c r="O74" s="37"/>
    </row>
    <row r="75" spans="1:15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7"/>
      <c r="M75" s="37"/>
      <c r="N75" s="37"/>
      <c r="O75" s="37"/>
    </row>
    <row r="76" spans="1:15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3"/>
      <c r="N76" s="3"/>
      <c r="O76" s="3"/>
    </row>
    <row r="77" spans="1:15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</row>
    <row r="78" spans="1:15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5.75" x14ac:dyDescent="0.25">
      <c r="A79" s="36" t="s">
        <v>10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13"/>
      <c r="O79" s="13"/>
    </row>
    <row r="80" spans="1:15" ht="15.75" x14ac:dyDescent="0.25">
      <c r="A80" s="36" t="s">
        <v>11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13"/>
      <c r="O80" s="13"/>
    </row>
    <row r="81" spans="1:15" ht="15.75" x14ac:dyDescent="0.25">
      <c r="A81" s="36" t="s">
        <v>29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13"/>
      <c r="O81" s="13"/>
    </row>
    <row r="82" spans="1:15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5.75" x14ac:dyDescent="0.25">
      <c r="B83" s="7" t="s">
        <v>12</v>
      </c>
      <c r="C83" s="22" t="s">
        <v>2</v>
      </c>
      <c r="D83" s="23"/>
      <c r="E83" s="22" t="s">
        <v>21</v>
      </c>
      <c r="F83" s="23"/>
      <c r="G83" s="34" t="s">
        <v>3</v>
      </c>
      <c r="H83" s="35"/>
      <c r="I83" s="34" t="s">
        <v>4</v>
      </c>
      <c r="J83" s="35"/>
      <c r="K83" s="34" t="s">
        <v>5</v>
      </c>
      <c r="L83" s="35"/>
      <c r="M83" s="34" t="s">
        <v>6</v>
      </c>
      <c r="N83" s="35"/>
      <c r="O83" s="2"/>
    </row>
    <row r="84" spans="1:15" ht="15.75" x14ac:dyDescent="0.25">
      <c r="B84" s="38" t="s">
        <v>13</v>
      </c>
      <c r="C84" s="17" t="s">
        <v>24</v>
      </c>
      <c r="D84" s="8" t="s">
        <v>7</v>
      </c>
      <c r="E84" s="34" t="s">
        <v>16</v>
      </c>
      <c r="F84" s="35"/>
      <c r="G84" s="7" t="s">
        <v>18</v>
      </c>
      <c r="H84" s="7" t="s">
        <v>7</v>
      </c>
      <c r="I84" s="7" t="s">
        <v>18</v>
      </c>
      <c r="J84" s="7" t="s">
        <v>7</v>
      </c>
      <c r="K84" s="7" t="s">
        <v>18</v>
      </c>
      <c r="L84" s="7" t="s">
        <v>7</v>
      </c>
      <c r="M84" s="7" t="s">
        <v>18</v>
      </c>
      <c r="N84" s="7" t="s">
        <v>7</v>
      </c>
      <c r="O84" s="2"/>
    </row>
    <row r="85" spans="1:15" ht="15.75" x14ac:dyDescent="0.25">
      <c r="B85" s="39"/>
      <c r="C85" s="21">
        <f>C86</f>
        <v>3</v>
      </c>
      <c r="D85" s="8">
        <f>D86</f>
        <v>158.69999999999999</v>
      </c>
      <c r="E85" s="32">
        <f>E86</f>
        <v>52.9</v>
      </c>
      <c r="F85" s="33"/>
      <c r="G85" s="8">
        <f>G86</f>
        <v>0.75</v>
      </c>
      <c r="H85" s="8">
        <f t="shared" ref="H85:N85" si="0">H86</f>
        <v>39.674999999999997</v>
      </c>
      <c r="I85" s="8">
        <f t="shared" si="0"/>
        <v>0.75</v>
      </c>
      <c r="J85" s="8">
        <f t="shared" si="0"/>
        <v>39.674999999999997</v>
      </c>
      <c r="K85" s="8">
        <f t="shared" si="0"/>
        <v>0.75</v>
      </c>
      <c r="L85" s="8">
        <f t="shared" si="0"/>
        <v>39.674999999999997</v>
      </c>
      <c r="M85" s="8">
        <f t="shared" si="0"/>
        <v>0.75</v>
      </c>
      <c r="N85" s="8">
        <f t="shared" si="0"/>
        <v>39.674999999999997</v>
      </c>
      <c r="O85" s="2"/>
    </row>
    <row r="86" spans="1:15" ht="31.5" customHeight="1" x14ac:dyDescent="0.25">
      <c r="B86" s="18" t="s">
        <v>19</v>
      </c>
      <c r="C86" s="7">
        <f>G86*4</f>
        <v>3</v>
      </c>
      <c r="D86" s="8">
        <f>H86+J86+L86+N86</f>
        <v>158.69999999999999</v>
      </c>
      <c r="E86" s="32">
        <v>52.9</v>
      </c>
      <c r="F86" s="33"/>
      <c r="G86" s="8">
        <f>0.75</f>
        <v>0.75</v>
      </c>
      <c r="H86" s="8">
        <f>G86 *E86</f>
        <v>39.674999999999997</v>
      </c>
      <c r="I86" s="8">
        <v>0.75</v>
      </c>
      <c r="J86" s="8">
        <f>I86*E86</f>
        <v>39.674999999999997</v>
      </c>
      <c r="K86" s="8">
        <v>0.75</v>
      </c>
      <c r="L86" s="8">
        <f>K86*E86</f>
        <v>39.674999999999997</v>
      </c>
      <c r="M86" s="8">
        <v>0.75</v>
      </c>
      <c r="N86" s="8">
        <f>M86*E86</f>
        <v>39.674999999999997</v>
      </c>
      <c r="O86" s="2"/>
    </row>
    <row r="87" spans="1:15" ht="31.5" customHeight="1" x14ac:dyDescent="0.25">
      <c r="B87" s="18"/>
      <c r="C87" s="7"/>
      <c r="D87" s="8"/>
      <c r="E87" s="20"/>
      <c r="F87" s="20"/>
      <c r="G87" s="8"/>
      <c r="H87" s="8"/>
      <c r="I87" s="8"/>
      <c r="J87" s="8"/>
      <c r="K87" s="8"/>
      <c r="L87" s="8"/>
      <c r="M87" s="8"/>
      <c r="N87" s="8"/>
      <c r="O87" s="2"/>
    </row>
    <row r="88" spans="1:15" ht="15.75" x14ac:dyDescent="0.25">
      <c r="A88" s="2"/>
      <c r="B88" s="2"/>
      <c r="C88" s="2"/>
      <c r="D88" s="2"/>
      <c r="E88" s="2"/>
      <c r="F88" s="2"/>
      <c r="G88" s="2"/>
      <c r="H88" s="4"/>
      <c r="I88" s="2"/>
      <c r="J88" s="2"/>
      <c r="K88" s="4"/>
      <c r="L88" s="5"/>
      <c r="M88" s="2"/>
      <c r="N88" s="2"/>
      <c r="O88" s="2"/>
    </row>
    <row r="89" spans="1:15" ht="15.75" x14ac:dyDescent="0.25">
      <c r="A89" s="2"/>
      <c r="B89" s="2"/>
      <c r="C89" s="2"/>
      <c r="D89" s="2"/>
      <c r="E89" s="2"/>
      <c r="F89" s="2"/>
      <c r="G89" s="4"/>
      <c r="H89" s="4"/>
      <c r="I89" s="2"/>
      <c r="J89" s="2"/>
      <c r="K89" s="2"/>
      <c r="L89" s="2"/>
      <c r="M89" s="2"/>
      <c r="N89" s="2"/>
      <c r="O89" s="2"/>
    </row>
    <row r="90" spans="1:15" ht="15.75" x14ac:dyDescent="0.25">
      <c r="B90" s="2" t="s">
        <v>8</v>
      </c>
      <c r="C90" s="2"/>
      <c r="D90" s="2"/>
      <c r="E90" s="2"/>
      <c r="F90" s="2"/>
      <c r="G90" s="2"/>
      <c r="H90" s="2"/>
      <c r="I90" s="2"/>
      <c r="J90" s="2"/>
      <c r="K90" s="2"/>
      <c r="L90" s="2" t="s">
        <v>17</v>
      </c>
      <c r="M90" s="2"/>
      <c r="N90" s="2"/>
      <c r="O90" s="2"/>
    </row>
    <row r="91" spans="1:15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.75" x14ac:dyDescent="0.25">
      <c r="A93" s="2"/>
      <c r="B93" s="2"/>
      <c r="C93" s="2"/>
      <c r="D93" s="4"/>
      <c r="E93" s="2"/>
      <c r="F93" s="4"/>
      <c r="G93" s="2"/>
      <c r="H93" s="2"/>
      <c r="I93" s="2"/>
      <c r="J93" s="2"/>
      <c r="K93" s="2"/>
      <c r="L93" s="2"/>
      <c r="M93" s="2"/>
      <c r="N93" s="2"/>
      <c r="O93" s="2"/>
    </row>
    <row r="94" spans="1:15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7" t="s">
        <v>28</v>
      </c>
      <c r="M98" s="37"/>
      <c r="N98" s="37"/>
      <c r="O98" s="37"/>
    </row>
    <row r="99" spans="1:15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7"/>
      <c r="M99" s="37"/>
      <c r="N99" s="37"/>
      <c r="O99" s="37"/>
    </row>
    <row r="100" spans="1:15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7"/>
      <c r="M100" s="37"/>
      <c r="N100" s="37"/>
      <c r="O100" s="37"/>
    </row>
    <row r="101" spans="1:15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7"/>
      <c r="M101" s="37"/>
      <c r="N101" s="37"/>
      <c r="O101" s="37"/>
    </row>
    <row r="102" spans="1:15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7"/>
      <c r="M102" s="37"/>
      <c r="N102" s="37"/>
      <c r="O102" s="37"/>
    </row>
    <row r="103" spans="1:15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3"/>
    </row>
    <row r="104" spans="1:15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3"/>
      <c r="N104" s="3"/>
      <c r="O104" s="3"/>
    </row>
    <row r="105" spans="1:15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5.75" x14ac:dyDescent="0.25">
      <c r="A106" s="36" t="s">
        <v>10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12"/>
      <c r="O106" s="12"/>
    </row>
    <row r="107" spans="1:15" ht="15.75" x14ac:dyDescent="0.25">
      <c r="A107" s="40" t="s">
        <v>11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13"/>
      <c r="O107" s="13"/>
    </row>
    <row r="108" spans="1:15" ht="15.75" x14ac:dyDescent="0.25">
      <c r="A108" s="40" t="s">
        <v>29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13"/>
      <c r="O108" s="13"/>
    </row>
    <row r="109" spans="1:15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5.75" x14ac:dyDescent="0.25">
      <c r="B110" s="7" t="s">
        <v>12</v>
      </c>
      <c r="C110" s="22" t="s">
        <v>2</v>
      </c>
      <c r="D110" s="23"/>
      <c r="E110" s="22" t="s">
        <v>21</v>
      </c>
      <c r="F110" s="23"/>
      <c r="G110" s="34" t="s">
        <v>3</v>
      </c>
      <c r="H110" s="35"/>
      <c r="I110" s="34" t="s">
        <v>4</v>
      </c>
      <c r="J110" s="35"/>
      <c r="K110" s="34" t="s">
        <v>5</v>
      </c>
      <c r="L110" s="35"/>
      <c r="M110" s="34" t="s">
        <v>6</v>
      </c>
      <c r="N110" s="35"/>
      <c r="O110" s="2"/>
    </row>
    <row r="111" spans="1:15" ht="15.75" x14ac:dyDescent="0.25">
      <c r="B111" s="11" t="s">
        <v>14</v>
      </c>
      <c r="C111" s="11" t="s">
        <v>24</v>
      </c>
      <c r="D111" s="8" t="s">
        <v>7</v>
      </c>
      <c r="E111" s="34" t="s">
        <v>16</v>
      </c>
      <c r="F111" s="35"/>
      <c r="G111" s="7" t="s">
        <v>18</v>
      </c>
      <c r="H111" s="7" t="s">
        <v>7</v>
      </c>
      <c r="I111" s="7" t="s">
        <v>18</v>
      </c>
      <c r="J111" s="7" t="s">
        <v>7</v>
      </c>
      <c r="K111" s="7" t="s">
        <v>18</v>
      </c>
      <c r="L111" s="7" t="s">
        <v>7</v>
      </c>
      <c r="M111" s="7" t="s">
        <v>18</v>
      </c>
      <c r="N111" s="7" t="s">
        <v>7</v>
      </c>
      <c r="O111" s="2"/>
    </row>
    <row r="112" spans="1:15" ht="32.25" customHeight="1" x14ac:dyDescent="0.25">
      <c r="B112" s="18" t="s">
        <v>20</v>
      </c>
      <c r="C112" s="7">
        <f>G112*4</f>
        <v>3.6</v>
      </c>
      <c r="D112" s="8">
        <f>H112+J112+L112+N112</f>
        <v>201.24</v>
      </c>
      <c r="E112" s="32">
        <v>55.9</v>
      </c>
      <c r="F112" s="33"/>
      <c r="G112" s="7">
        <v>0.9</v>
      </c>
      <c r="H112" s="8">
        <f>G112 *E112</f>
        <v>50.31</v>
      </c>
      <c r="I112" s="7">
        <v>0.9</v>
      </c>
      <c r="J112" s="8">
        <f>I112*E112</f>
        <v>50.31</v>
      </c>
      <c r="K112" s="7">
        <v>0.9</v>
      </c>
      <c r="L112" s="8">
        <f>K112*E112</f>
        <v>50.31</v>
      </c>
      <c r="M112" s="7">
        <v>0.9</v>
      </c>
      <c r="N112" s="8">
        <f>M112*E112</f>
        <v>50.31</v>
      </c>
      <c r="O112" s="2"/>
    </row>
    <row r="113" spans="1:15" ht="15.75" x14ac:dyDescent="0.25">
      <c r="B113" s="2"/>
      <c r="C113" s="2"/>
      <c r="D113" s="2"/>
      <c r="E113" s="4"/>
      <c r="F113" s="2"/>
      <c r="G113" s="2"/>
      <c r="H113" s="2"/>
      <c r="I113" s="2"/>
      <c r="J113" s="4"/>
      <c r="K113" s="5"/>
      <c r="L113" s="2"/>
      <c r="M113" s="2"/>
      <c r="N113" s="2"/>
      <c r="O113" s="2"/>
    </row>
    <row r="114" spans="1:15" ht="15.75" x14ac:dyDescent="0.25">
      <c r="B114" s="2"/>
      <c r="C114" s="2"/>
      <c r="D114" s="2"/>
      <c r="E114" s="2"/>
      <c r="F114" s="2"/>
      <c r="G114" s="2"/>
      <c r="H114" s="4"/>
      <c r="I114" s="4"/>
      <c r="J114" s="2"/>
      <c r="K114" s="2"/>
      <c r="L114" s="2"/>
      <c r="M114" s="2"/>
      <c r="N114" s="2"/>
      <c r="O114" s="2"/>
    </row>
    <row r="115" spans="1:15" ht="15.75" x14ac:dyDescent="0.25">
      <c r="B115" s="2"/>
      <c r="C115" s="2"/>
      <c r="D115" s="2"/>
      <c r="E115" s="2"/>
      <c r="F115" s="2"/>
      <c r="G115" s="2"/>
      <c r="H115" s="2"/>
      <c r="I115" s="2"/>
      <c r="J115" s="4"/>
      <c r="K115" s="2"/>
      <c r="L115" s="2"/>
      <c r="M115" s="2"/>
      <c r="N115" s="2"/>
      <c r="O115" s="2"/>
    </row>
    <row r="116" spans="1:15" ht="15.75" x14ac:dyDescent="0.25">
      <c r="B116" s="2" t="s">
        <v>8</v>
      </c>
      <c r="C116" s="2"/>
      <c r="D116" s="2"/>
      <c r="E116" s="2"/>
      <c r="F116" s="2"/>
      <c r="G116" s="2"/>
      <c r="H116" s="2"/>
      <c r="I116" s="2"/>
      <c r="J116" s="2"/>
      <c r="K116" s="2"/>
      <c r="L116" s="2" t="s">
        <v>17</v>
      </c>
      <c r="M116" s="2"/>
      <c r="N116" s="2"/>
      <c r="O116" s="2"/>
    </row>
    <row r="117" spans="1:15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</sheetData>
  <mergeCells count="40">
    <mergeCell ref="E111:F111"/>
    <mergeCell ref="E112:F112"/>
    <mergeCell ref="A107:M107"/>
    <mergeCell ref="A108:M108"/>
    <mergeCell ref="G110:H110"/>
    <mergeCell ref="I110:J110"/>
    <mergeCell ref="K110:L110"/>
    <mergeCell ref="M110:N110"/>
    <mergeCell ref="A106:M106"/>
    <mergeCell ref="C57:M57"/>
    <mergeCell ref="L71:O75"/>
    <mergeCell ref="A79:M79"/>
    <mergeCell ref="A80:M80"/>
    <mergeCell ref="A81:M81"/>
    <mergeCell ref="G83:H83"/>
    <mergeCell ref="I83:J83"/>
    <mergeCell ref="K83:L83"/>
    <mergeCell ref="M83:N83"/>
    <mergeCell ref="B84:B85"/>
    <mergeCell ref="E84:F84"/>
    <mergeCell ref="E85:F85"/>
    <mergeCell ref="E86:F86"/>
    <mergeCell ref="L98:O102"/>
    <mergeCell ref="C22:M22"/>
    <mergeCell ref="L38:O42"/>
    <mergeCell ref="C46:M46"/>
    <mergeCell ref="C47:M47"/>
    <mergeCell ref="D50:E50"/>
    <mergeCell ref="F50:G50"/>
    <mergeCell ref="H50:I50"/>
    <mergeCell ref="J50:K50"/>
    <mergeCell ref="L50:M50"/>
    <mergeCell ref="L3:O7"/>
    <mergeCell ref="C11:M11"/>
    <mergeCell ref="C12:M12"/>
    <mergeCell ref="D15:E15"/>
    <mergeCell ref="F15:G15"/>
    <mergeCell ref="H15:I15"/>
    <mergeCell ref="J15:K15"/>
    <mergeCell ref="L15:M15"/>
  </mergeCells>
  <pageMargins left="0.7" right="0.7" top="0.75" bottom="0.75" header="0.3" footer="0.3"/>
  <pageSetup paperSize="9" scale="82" orientation="landscape" r:id="rId1"/>
  <rowBreaks count="3" manualBreakCount="3">
    <brk id="35" max="12" man="1"/>
    <brk id="68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черновик</vt:lpstr>
      <vt:lpstr>Лист1!Область_печати</vt:lpstr>
      <vt:lpstr>черновик!Область_печати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Workstation</cp:lastModifiedBy>
  <cp:lastPrinted>2023-10-27T05:29:42Z</cp:lastPrinted>
  <dcterms:created xsi:type="dcterms:W3CDTF">2013-09-25T05:53:14Z</dcterms:created>
  <dcterms:modified xsi:type="dcterms:W3CDTF">2023-10-30T06:03:15Z</dcterms:modified>
</cp:coreProperties>
</file>